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Željka Tomašković\Documents\PRORAČUN 2019\"/>
    </mc:Choice>
  </mc:AlternateContent>
  <xr:revisionPtr revIDLastSave="0" documentId="13_ncr:1_{60BB6F4A-E7CD-4232-8EAF-99FF33C7834F}" xr6:coauthVersionLast="43" xr6:coauthVersionMax="43" xr10:uidLastSave="{00000000-0000-0000-0000-000000000000}"/>
  <bookViews>
    <workbookView xWindow="-120" yWindow="-120" windowWidth="29040" windowHeight="17640" activeTab="2" xr2:uid="{00000000-000D-0000-FFFF-FFFF00000000}"/>
  </bookViews>
  <sheets>
    <sheet name="SAŽETAK" sheetId="4" r:id="rId1"/>
    <sheet name="OPĆI DIO" sheetId="1" r:id="rId2"/>
    <sheet name="POSEBAN DIO" sheetId="2" r:id="rId3"/>
    <sheet name="List3" sheetId="3" r:id="rId4"/>
  </sheets>
  <definedNames>
    <definedName name="_xlnm.Print_Area" localSheetId="1">'OPĆI DIO'!$A$1:$E$66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79" i="2" l="1"/>
  <c r="C37" i="2"/>
  <c r="E20" i="1" l="1"/>
  <c r="D20" i="1"/>
  <c r="E65" i="1"/>
  <c r="C51" i="1"/>
  <c r="C50" i="1" s="1"/>
  <c r="E78" i="2"/>
  <c r="E77" i="2" s="1"/>
  <c r="E109" i="2"/>
  <c r="E108" i="2" s="1"/>
  <c r="D109" i="2"/>
  <c r="D108" i="2" s="1"/>
  <c r="D102" i="2"/>
  <c r="E103" i="2"/>
  <c r="E102" i="2" s="1"/>
  <c r="D103" i="2"/>
  <c r="D78" i="2"/>
  <c r="D77" i="2" s="1"/>
  <c r="E74" i="2"/>
  <c r="E73" i="2" s="1"/>
  <c r="D74" i="2"/>
  <c r="D73" i="2" s="1"/>
  <c r="E66" i="2"/>
  <c r="E65" i="2" s="1"/>
  <c r="E64" i="2" s="1"/>
  <c r="D66" i="2"/>
  <c r="D65" i="2" s="1"/>
  <c r="D64" i="2" s="1"/>
  <c r="E57" i="2"/>
  <c r="E56" i="2" s="1"/>
  <c r="E55" i="2" s="1"/>
  <c r="D57" i="2"/>
  <c r="D56" i="2" s="1"/>
  <c r="D55" i="2" s="1"/>
  <c r="E46" i="2"/>
  <c r="E45" i="2" s="1"/>
  <c r="E44" i="2" s="1"/>
  <c r="D46" i="2"/>
  <c r="D45" i="2" s="1"/>
  <c r="D44" i="2" s="1"/>
  <c r="E41" i="2"/>
  <c r="E40" i="2" s="1"/>
  <c r="D41" i="2"/>
  <c r="D40" i="2" s="1"/>
  <c r="E36" i="2"/>
  <c r="E35" i="2" s="1"/>
  <c r="D36" i="2"/>
  <c r="D35" i="2" s="1"/>
  <c r="E21" i="2"/>
  <c r="E20" i="2" s="1"/>
  <c r="D21" i="2"/>
  <c r="D20" i="2" s="1"/>
  <c r="E12" i="2"/>
  <c r="E11" i="2" s="1"/>
  <c r="D12" i="2"/>
  <c r="D11" i="2" s="1"/>
  <c r="D98" i="2"/>
  <c r="D95" i="2" s="1"/>
  <c r="D94" i="2" s="1"/>
  <c r="E98" i="2"/>
  <c r="E95" i="2" s="1"/>
  <c r="E94" i="2" s="1"/>
  <c r="C98" i="2"/>
  <c r="C82" i="2"/>
  <c r="C61" i="2"/>
  <c r="D10" i="2" l="1"/>
  <c r="E72" i="2"/>
  <c r="D93" i="2"/>
  <c r="D72" i="2"/>
  <c r="E93" i="2"/>
  <c r="E10" i="2"/>
  <c r="E33" i="4"/>
  <c r="D9" i="2" l="1"/>
  <c r="D8" i="2" s="1"/>
  <c r="E9" i="2"/>
  <c r="E8" i="2" s="1"/>
  <c r="E7" i="2" s="1"/>
  <c r="C110" i="2"/>
  <c r="C109" i="2" s="1"/>
  <c r="C108" i="2" s="1"/>
  <c r="C104" i="2"/>
  <c r="C106" i="2"/>
  <c r="C100" i="2"/>
  <c r="C96" i="2"/>
  <c r="C91" i="2"/>
  <c r="C90" i="2" s="1"/>
  <c r="C89" i="2" s="1"/>
  <c r="C87" i="2"/>
  <c r="C86" i="2" s="1"/>
  <c r="C85" i="2" s="1"/>
  <c r="C75" i="2"/>
  <c r="C74" i="2" s="1"/>
  <c r="C73" i="2" s="1"/>
  <c r="C67" i="2"/>
  <c r="C70" i="2"/>
  <c r="C58" i="2"/>
  <c r="C53" i="2"/>
  <c r="C50" i="2"/>
  <c r="C47" i="2"/>
  <c r="C42" i="2"/>
  <c r="C41" i="2" s="1"/>
  <c r="C40" i="2" s="1"/>
  <c r="C36" i="2"/>
  <c r="C35" i="2" s="1"/>
  <c r="C33" i="2"/>
  <c r="C31" i="2"/>
  <c r="C29" i="2"/>
  <c r="C24" i="2"/>
  <c r="C22" i="2"/>
  <c r="C17" i="2"/>
  <c r="C13" i="2"/>
  <c r="D39" i="1"/>
  <c r="D38" i="1" s="1"/>
  <c r="E39" i="1"/>
  <c r="E38" i="1" s="1"/>
  <c r="C39" i="1"/>
  <c r="C41" i="1"/>
  <c r="C36" i="1"/>
  <c r="C34" i="1"/>
  <c r="C95" i="2" l="1"/>
  <c r="C94" i="2" s="1"/>
  <c r="C103" i="2"/>
  <c r="C102" i="2" s="1"/>
  <c r="C78" i="2"/>
  <c r="C77" i="2" s="1"/>
  <c r="C72" i="2" s="1"/>
  <c r="C66" i="2"/>
  <c r="C65" i="2" s="1"/>
  <c r="C64" i="2" s="1"/>
  <c r="C46" i="2"/>
  <c r="C45" i="2" s="1"/>
  <c r="C44" i="2" s="1"/>
  <c r="C12" i="2"/>
  <c r="C11" i="2" s="1"/>
  <c r="C38" i="1"/>
  <c r="C57" i="2"/>
  <c r="C56" i="2" s="1"/>
  <c r="C55" i="2" s="1"/>
  <c r="C84" i="2"/>
  <c r="C21" i="2"/>
  <c r="C20" i="2" s="1"/>
  <c r="D7" i="2"/>
  <c r="E7" i="1"/>
  <c r="D7" i="1"/>
  <c r="C93" i="2" l="1"/>
  <c r="C10" i="2"/>
  <c r="D59" i="1"/>
  <c r="D65" i="1" s="1"/>
  <c r="C63" i="1"/>
  <c r="C60" i="1"/>
  <c r="C15" i="1"/>
  <c r="C8" i="1"/>
  <c r="C11" i="1"/>
  <c r="C13" i="1"/>
  <c r="H33" i="4"/>
  <c r="I33" i="4"/>
  <c r="G33" i="4"/>
  <c r="F26" i="4"/>
  <c r="G26" i="4"/>
  <c r="H26" i="4"/>
  <c r="I26" i="4"/>
  <c r="E26" i="4"/>
  <c r="F17" i="4"/>
  <c r="G17" i="4"/>
  <c r="H17" i="4"/>
  <c r="I17" i="4"/>
  <c r="E17" i="4"/>
  <c r="C9" i="2" l="1"/>
  <c r="C8" i="2" s="1"/>
  <c r="C7" i="2" s="1"/>
  <c r="E14" i="4"/>
  <c r="E37" i="4" s="1"/>
  <c r="F30" i="4"/>
  <c r="F33" i="4"/>
  <c r="E38" i="4"/>
  <c r="F38" i="4"/>
  <c r="F14" i="4"/>
  <c r="F37" i="4" s="1"/>
  <c r="I14" i="4"/>
  <c r="H14" i="4"/>
  <c r="C31" i="1"/>
  <c r="C25" i="1"/>
  <c r="C21" i="1"/>
  <c r="C18" i="1"/>
  <c r="C59" i="1" s="1"/>
  <c r="C65" i="1" s="1"/>
  <c r="C20" i="1" l="1"/>
  <c r="C7" i="1"/>
  <c r="F39" i="4"/>
  <c r="E39" i="4"/>
  <c r="E20" i="4"/>
  <c r="H37" i="4"/>
  <c r="I37" i="4"/>
  <c r="F20" i="4"/>
  <c r="H38" i="4"/>
  <c r="G38" i="4"/>
  <c r="G14" i="4"/>
  <c r="G37" i="4" s="1"/>
  <c r="G39" i="4" l="1"/>
  <c r="G20" i="4"/>
  <c r="I38" i="4"/>
  <c r="I39" i="4" s="1"/>
  <c r="I20" i="4"/>
  <c r="H20" i="4"/>
  <c r="H39" i="4"/>
</calcChain>
</file>

<file path=xl/sharedStrings.xml><?xml version="1.0" encoding="utf-8"?>
<sst xmlns="http://schemas.openxmlformats.org/spreadsheetml/2006/main" count="332" uniqueCount="154">
  <si>
    <t>31</t>
  </si>
  <si>
    <t>Rashodi za zaposlene</t>
  </si>
  <si>
    <t>311</t>
  </si>
  <si>
    <t>Plaće (Bruto)</t>
  </si>
  <si>
    <t>312</t>
  </si>
  <si>
    <t>Ostali rashodi za zaposlene</t>
  </si>
  <si>
    <t>313</t>
  </si>
  <si>
    <t>Doprinosi na plaće</t>
  </si>
  <si>
    <t>32</t>
  </si>
  <si>
    <t>Materijalni rashodi</t>
  </si>
  <si>
    <t>321</t>
  </si>
  <si>
    <t>Naknade troškova zaposlenima</t>
  </si>
  <si>
    <t>322</t>
  </si>
  <si>
    <t>Rashodi za materijal i energiju</t>
  </si>
  <si>
    <t>323</t>
  </si>
  <si>
    <t>Rashodi za usluge</t>
  </si>
  <si>
    <t>329</t>
  </si>
  <si>
    <t>Ostali nespomenuti rashodi poslovanja</t>
  </si>
  <si>
    <t>34</t>
  </si>
  <si>
    <t>Financijski rashodi</t>
  </si>
  <si>
    <t>343</t>
  </si>
  <si>
    <t>Ostali financijski rashodi</t>
  </si>
  <si>
    <t>42</t>
  </si>
  <si>
    <t>Rashodi za nabavu proizvedene dugotrajne imovine</t>
  </si>
  <si>
    <t>422</t>
  </si>
  <si>
    <t>Postrojenja i oprema</t>
  </si>
  <si>
    <t>Prijevozna sredstva</t>
  </si>
  <si>
    <t>II. POSEBNI DIO</t>
  </si>
  <si>
    <t>Članak 2.</t>
  </si>
  <si>
    <t>Ekonomska klasifikacija</t>
  </si>
  <si>
    <t>A. RAČUN PRIHODA I RASHODA</t>
  </si>
  <si>
    <t>6</t>
  </si>
  <si>
    <t>Prihodi poslovanja</t>
  </si>
  <si>
    <t>Pomoći iz inozemstva i od subjekata unutar općeg proračuna</t>
  </si>
  <si>
    <t>Prihodi od imovine</t>
  </si>
  <si>
    <t>Prihodi od financijske imovine</t>
  </si>
  <si>
    <t>66</t>
  </si>
  <si>
    <t>Prihodi od prodaje proizvoda i robe te pruženih usluga i prihodi od donacija</t>
  </si>
  <si>
    <t>661</t>
  </si>
  <si>
    <t>Prihodi od prodaje proizvoda i robe te pruženih usluga</t>
  </si>
  <si>
    <t>7</t>
  </si>
  <si>
    <t>Prihodi od prodaje nefinancijske imovine</t>
  </si>
  <si>
    <t>3</t>
  </si>
  <si>
    <t>Rashodi poslovanja</t>
  </si>
  <si>
    <t>324</t>
  </si>
  <si>
    <t xml:space="preserve">Naknade troškova osobama izvan radnog odnosa                                                        </t>
  </si>
  <si>
    <t>342</t>
  </si>
  <si>
    <t xml:space="preserve">Kamate za primljene kredite i zajmove                                                               </t>
  </si>
  <si>
    <t>4</t>
  </si>
  <si>
    <t>Rashodi za nabavu nefinancijske imovine</t>
  </si>
  <si>
    <t>423</t>
  </si>
  <si>
    <t>B. RAČUN ZADUŽIVANJA/FINANCIRANJA</t>
  </si>
  <si>
    <t>8</t>
  </si>
  <si>
    <t>Primici od financijske imovine i zaduživanja</t>
  </si>
  <si>
    <t>5</t>
  </si>
  <si>
    <t>Izdaci za financijsku imovinu i otplate zajmova</t>
  </si>
  <si>
    <t>9</t>
  </si>
  <si>
    <t>Vlastiti izvori</t>
  </si>
  <si>
    <t>92</t>
  </si>
  <si>
    <t>Rezultat poslovanja</t>
  </si>
  <si>
    <t>922</t>
  </si>
  <si>
    <t>Višak prihoda</t>
  </si>
  <si>
    <t>Manjak prihoda</t>
  </si>
  <si>
    <t>Izvori financiranja - prihodi:</t>
  </si>
  <si>
    <t>Brojčana oznaka i naziv</t>
  </si>
  <si>
    <t xml:space="preserve">Izvor 1. </t>
  </si>
  <si>
    <t>OPĆI PRIHODI I PRIMICI</t>
  </si>
  <si>
    <t xml:space="preserve">Izvor 2. </t>
  </si>
  <si>
    <t>VLASTITI PRIHODI</t>
  </si>
  <si>
    <t xml:space="preserve">Izvor 4. </t>
  </si>
  <si>
    <t>POMOĆI</t>
  </si>
  <si>
    <t>Prihodi iz nadležnog proračuna i od HZZO-a temeljem ugovornih obveza</t>
  </si>
  <si>
    <t>Prihodi iz nadležnog proračuna za financiranje redovne djelatnosti proračunskih korisnika</t>
  </si>
  <si>
    <t>I. OPĆI DIO</t>
  </si>
  <si>
    <t>Članak 1.</t>
  </si>
  <si>
    <t xml:space="preserve">A. RAČUN PRIHODA I RASHODA </t>
  </si>
  <si>
    <t>Prihodi ukupno</t>
  </si>
  <si>
    <t>Rashodi ukupno</t>
  </si>
  <si>
    <t>RAZLIKA − VIŠAK/MANJAK</t>
  </si>
  <si>
    <t>NETO ZADUŽIVANJE/FINANCIRANJE</t>
  </si>
  <si>
    <t/>
  </si>
  <si>
    <t>C. RASPOLOŽIVA SREDSTVA IZ PRETHODNIH GODINA (VIŠAK PRIHODA I REZERVIRANJA)</t>
  </si>
  <si>
    <t>UKUPAN DONOS VIŠKA/MANJKA IZ PRETHODNE GODINE</t>
  </si>
  <si>
    <t>Višak prihoda iz prethodne godine koji će se rasporediti</t>
  </si>
  <si>
    <t>Manjak prihoda iz prethodne godine za pokriće</t>
  </si>
  <si>
    <t>RAZLIKA VIŠAK/MANJAK IZ PRETHODNE GODINE KOJI ĆE SE POKRITI/RASPOREDITI</t>
  </si>
  <si>
    <t>UKUPNO PRORAČUN (A.+B.+C.)</t>
  </si>
  <si>
    <t>Naziv</t>
  </si>
  <si>
    <t>PRIHODI I PRIMICI</t>
  </si>
  <si>
    <t>RASHODI I IZDACI</t>
  </si>
  <si>
    <t>VIŠAK/MANJAK +
NETO ZADUŽIVANJE/FINANCIRANJE +
RAZLIKA VIŠAK/MANJAK IZ PRETHODNE GODINE KOJI ĆE SE POKRITI/RASPOREDITI</t>
  </si>
  <si>
    <t xml:space="preserve">Članak 3. </t>
  </si>
  <si>
    <t>III. ZAVRŠNE ODREDBE</t>
  </si>
  <si>
    <t>Članak 4.</t>
  </si>
  <si>
    <t>Proračunski korisnik 46149 DJEČJI VRTIĆ IZVOR SAMOBOR</t>
  </si>
  <si>
    <t>Program 4090 DRUŠTVENA BRIGA O DJECI PREDŠKOLSKE DOBI</t>
  </si>
  <si>
    <t>Aktivnost A409001 Redovna djelatnost dječjeg vrtića</t>
  </si>
  <si>
    <t>Izvor 1.1. OPĆI PRIHODI I PRIMICI</t>
  </si>
  <si>
    <t>FUNKCIJSKA KLASIFIKACIJA 0911 Predškolsko obrazovanje</t>
  </si>
  <si>
    <t>Izvor 3.4. PRIHODI ZA POSEBNE NAMJENE</t>
  </si>
  <si>
    <t>37</t>
  </si>
  <si>
    <t>Naknade građanima i kućanstvima na temelju osiguranja i druge naknade</t>
  </si>
  <si>
    <t>372</t>
  </si>
  <si>
    <t>Ostale naknade građanima i kućanstvima iz proračuna</t>
  </si>
  <si>
    <t>Izvor 5.6. DONACIJE</t>
  </si>
  <si>
    <t>A409005</t>
  </si>
  <si>
    <t>Posebni program - Montessori</t>
  </si>
  <si>
    <t>A409006</t>
  </si>
  <si>
    <t>Poseban program - rano učenje njemačkog jezika</t>
  </si>
  <si>
    <t>A409007</t>
  </si>
  <si>
    <t>Kraći program - igraonice</t>
  </si>
  <si>
    <t>A409008</t>
  </si>
  <si>
    <t>Programi javnih potreba - predškola i TUR</t>
  </si>
  <si>
    <t>Izvor 4.7. POMOĆI</t>
  </si>
  <si>
    <t>A409009</t>
  </si>
  <si>
    <t>Stručno osposobljavanje za rad bez zasnivanja radnog odnosa</t>
  </si>
  <si>
    <t>K409001</t>
  </si>
  <si>
    <t>Nabava nefinancijske imovine</t>
  </si>
  <si>
    <t>Izvor 2.7. VLASTITI PRIHODI</t>
  </si>
  <si>
    <t>Prihodi od upravnih i administrativnih pristojbi, pristojbi po posebnim propisima i naknada</t>
  </si>
  <si>
    <t>Prihodi po posebnim propisima</t>
  </si>
  <si>
    <t>Pomoći od izvanproračunskih korisnika</t>
  </si>
  <si>
    <t>Pomoći proračunskim korsnicima iz proračuna koji im nije nadležan</t>
  </si>
  <si>
    <t>Donacije od pravnih i fizičkih osoba izvan općeg proračuna</t>
  </si>
  <si>
    <t>Izvor 3.</t>
  </si>
  <si>
    <t>POSEBNE NAMJENE</t>
  </si>
  <si>
    <t>Izvor 5.</t>
  </si>
  <si>
    <t>DONACIJE</t>
  </si>
  <si>
    <t>Glava 00440 DJEČJI VRTIĆI</t>
  </si>
  <si>
    <t>Zvjezdana Sečen</t>
  </si>
  <si>
    <t xml:space="preserve">C. RASPOLOŽIVA SREDSTVA IZ PRETHODNIH GODINA </t>
  </si>
  <si>
    <t>Ostali rashodi</t>
  </si>
  <si>
    <t>Kazne, penali i naknade štete</t>
  </si>
  <si>
    <t>Rashodi za nabavu neproizvedene dugotrajne imovine</t>
  </si>
  <si>
    <t>Nematerijalna imovina</t>
  </si>
  <si>
    <t>Izvor 6.4. PRIHODI OD NEFINANCIJSKE IMOVINE</t>
  </si>
  <si>
    <t>Izvor 6.</t>
  </si>
  <si>
    <t>PRIHODI OD NEFINANCIJSKE IMOVINE</t>
  </si>
  <si>
    <t>Izvršenje 2017.</t>
  </si>
  <si>
    <t>Proračun 2018.</t>
  </si>
  <si>
    <t>Proračun 2019.</t>
  </si>
  <si>
    <t>Projekcija 2020.</t>
  </si>
  <si>
    <t>Projekcija 2021.</t>
  </si>
  <si>
    <t>Proračun                2019.</t>
  </si>
  <si>
    <t>Projekcija             2021.</t>
  </si>
  <si>
    <t>PREDSJEDNICA UPRAVNOG VIJEĆA</t>
  </si>
  <si>
    <t>Prve izmjen i dopune Financijskog plana Dječjeg vrtića Izvor za 2019. godinu (u daljnjem tekstu: Financijski plan) i projekcija za 2020. i 2021. godinu sadrže:</t>
  </si>
  <si>
    <t>Rashodi i izdaci I. Izmjena i dopuna Financijskog plana u ukupnom iznosu od 13.320.234 kn i projekcija za 2020. i 2021. godinu raspoređuju se po proračunskim klasifikacijama u Posebnom dijelu Proračuna, kako slijedi:</t>
  </si>
  <si>
    <t>I. Izmjene i dopune Financijskog plana i projekcija za 2020. i 2021. godinu objavit će se na službenoj internet stranici Dječjeg vrtića Izvor, a stupaju na snagu danom objave.</t>
  </si>
  <si>
    <t>URBROJ: 238/27-80/03-19-02</t>
  </si>
  <si>
    <t>KLASA: 400-02/19-01-01</t>
  </si>
  <si>
    <t>Prihodi i rashodi te primici i izdaci u I. Izmejnama i dopunama Financijskog plana i projekcije za 2020. i 2021. godinu utvrđuju se u Računu prihoda i rashoda i Računu financiranja po ekonomskoj klasifikaciji, kako slijedi:</t>
  </si>
  <si>
    <t>I. IZMJENE I DOPUNE FINANCIJSKOG PLANA DJEČJEG VRTIĆA IZVOR ZA 2019. GODINU I PROJEKCIJA ZA 2020. I 2021. GODINU</t>
  </si>
  <si>
    <t xml:space="preserve">Na temelju članka 29. Zakona o proračunu (Narodne novine br. 87/08., 136/12. i 15/15.) i članka 39. Statuta Dječjeg vrtića Izvor (Službene vijesti Grada Samobora br. 1/14.) na svojoj XXII. sjednici održanoj 26.08.2019. godine donijelo 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</si>
</sst>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rgb="FF000000"/>
      <name val="Geneva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Times New Roman"/>
      <family val="1"/>
      <charset val="238"/>
    </font>
    <font>
      <sz val="8"/>
      <color indexed="8"/>
      <name val="Arimo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charset val="238"/>
    </font>
    <font>
      <b/>
      <sz val="11"/>
      <color rgb="FFFF9900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0"/>
      <color rgb="FF0000FF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rgb="FF0000FF"/>
      <name val="Arial"/>
      <family val="2"/>
      <charset val="238"/>
    </font>
    <font>
      <sz val="19"/>
      <color rgb="FF3366FF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11"/>
      <color rgb="FF80808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333399"/>
      <name val="Calibri"/>
      <family val="2"/>
      <charset val="238"/>
    </font>
    <font>
      <b/>
      <sz val="10"/>
      <color indexed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99CCFF"/>
        <bgColor rgb="FF99CCFF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969696"/>
        <bgColor rgb="FF969696"/>
      </patternFill>
    </fill>
    <fill>
      <patternFill patternType="solid">
        <fgColor rgb="FF00CCFF"/>
        <bgColor rgb="FF00CCFF"/>
      </patternFill>
    </fill>
    <fill>
      <patternFill patternType="solid">
        <fgColor rgb="FF99CC00"/>
        <bgColor rgb="FF99CC00"/>
      </patternFill>
    </fill>
    <fill>
      <patternFill patternType="solid">
        <fgColor rgb="FF666699"/>
        <bgColor rgb="FF666699"/>
      </patternFill>
    </fill>
    <fill>
      <patternFill patternType="solid">
        <fgColor rgb="FFFFFFCC"/>
        <bgColor rgb="FFFFFFCC"/>
      </patternFill>
    </fill>
    <fill>
      <patternFill patternType="solid">
        <fgColor rgb="FF00FFFF"/>
        <bgColor rgb="FF00FFFF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66FF"/>
      </left>
      <right style="thin">
        <color rgb="FF3366FF"/>
      </right>
      <top style="thin">
        <color rgb="FF3366FF"/>
      </top>
      <bottom style="thin">
        <color rgb="FF3366FF"/>
      </bottom>
      <diagonal/>
    </border>
    <border>
      <left style="thin">
        <color rgb="FFCCFFFF"/>
      </left>
      <right style="thin">
        <color rgb="FF3366FF"/>
      </right>
      <top style="medium">
        <color rgb="FFCCFFFF"/>
      </top>
      <bottom style="thin">
        <color rgb="FF3366FF"/>
      </bottom>
      <diagonal/>
    </border>
    <border>
      <left/>
      <right/>
      <top style="thin">
        <color rgb="FF333399"/>
      </top>
      <bottom style="double">
        <color rgb="FF333399"/>
      </bottom>
      <diagonal/>
    </border>
  </borders>
  <cellStyleXfs count="101">
    <xf numFmtId="0" fontId="0" fillId="0" borderId="0"/>
    <xf numFmtId="0" fontId="3" fillId="0" borderId="0"/>
    <xf numFmtId="0" fontId="5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7" fillId="0" borderId="0" applyNumberFormat="0" applyFont="0" applyBorder="0" applyProtection="0"/>
    <xf numFmtId="0" fontId="1" fillId="0" borderId="0"/>
    <xf numFmtId="0" fontId="6" fillId="0" borderId="0" applyNumberFormat="0" applyBorder="0" applyProtection="0">
      <alignment wrapText="1"/>
    </xf>
    <xf numFmtId="0" fontId="7" fillId="10" borderId="0" applyNumberFormat="0" applyFont="0" applyBorder="0" applyAlignment="0" applyProtection="0"/>
    <xf numFmtId="0" fontId="7" fillId="11" borderId="0" applyNumberFormat="0" applyFont="0" applyBorder="0" applyAlignment="0" applyProtection="0"/>
    <xf numFmtId="0" fontId="7" fillId="12" borderId="0" applyNumberFormat="0" applyFont="0" applyBorder="0" applyAlignment="0" applyProtection="0"/>
    <xf numFmtId="0" fontId="7" fillId="13" borderId="0" applyNumberFormat="0" applyFont="0" applyBorder="0" applyAlignment="0" applyProtection="0"/>
    <xf numFmtId="0" fontId="7" fillId="14" borderId="0" applyNumberFormat="0" applyFont="0" applyBorder="0" applyAlignment="0" applyProtection="0"/>
    <xf numFmtId="0" fontId="7" fillId="15" borderId="0" applyNumberFormat="0" applyFont="0" applyBorder="0" applyAlignment="0" applyProtection="0"/>
    <xf numFmtId="0" fontId="7" fillId="16" borderId="0" applyNumberFormat="0" applyFont="0" applyBorder="0" applyAlignment="0" applyProtection="0"/>
    <xf numFmtId="0" fontId="7" fillId="17" borderId="0" applyNumberFormat="0" applyFont="0" applyBorder="0" applyAlignment="0" applyProtection="0"/>
    <xf numFmtId="0" fontId="7" fillId="13" borderId="0" applyNumberFormat="0" applyFont="0" applyBorder="0" applyAlignment="0" applyProtection="0"/>
    <xf numFmtId="0" fontId="7" fillId="18" borderId="0" applyNumberFormat="0" applyFont="0" applyBorder="0" applyAlignment="0" applyProtection="0"/>
    <xf numFmtId="0" fontId="7" fillId="19" borderId="0" applyNumberFormat="0" applyFont="0" applyBorder="0" applyAlignment="0" applyProtection="0"/>
    <xf numFmtId="0" fontId="7" fillId="18" borderId="0" applyNumberFormat="0" applyFont="0" applyBorder="0" applyAlignment="0" applyProtection="0"/>
    <xf numFmtId="0" fontId="11" fillId="20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7" borderId="0" applyNumberFormat="0" applyBorder="0" applyAlignment="0" applyProtection="0"/>
    <xf numFmtId="0" fontId="12" fillId="28" borderId="21" applyNumberFormat="0" applyAlignment="0" applyProtection="0"/>
    <xf numFmtId="0" fontId="13" fillId="11" borderId="0" applyNumberFormat="0" applyBorder="0" applyAlignment="0" applyProtection="0"/>
    <xf numFmtId="0" fontId="14" fillId="0" borderId="22" applyNumberFormat="0" applyFill="0" applyAlignment="0" applyProtection="0"/>
    <xf numFmtId="0" fontId="15" fillId="0" borderId="23" applyNumberFormat="0" applyFill="0" applyAlignment="0" applyProtection="0"/>
    <xf numFmtId="0" fontId="16" fillId="0" borderId="24" applyNumberFormat="0" applyFill="0" applyAlignment="0" applyProtection="0"/>
    <xf numFmtId="0" fontId="16" fillId="0" borderId="0" applyNumberFormat="0" applyFill="0" applyBorder="0" applyAlignment="0" applyProtection="0"/>
    <xf numFmtId="0" fontId="17" fillId="29" borderId="0" applyNumberFormat="0" applyBorder="0" applyAlignment="0" applyProtection="0"/>
    <xf numFmtId="0" fontId="7" fillId="0" borderId="0"/>
    <xf numFmtId="0" fontId="10" fillId="0" borderId="0"/>
    <xf numFmtId="0" fontId="3" fillId="0" borderId="0"/>
    <xf numFmtId="0" fontId="6" fillId="0" borderId="0" applyNumberFormat="0" applyBorder="0" applyProtection="0">
      <alignment wrapText="1"/>
    </xf>
    <xf numFmtId="0" fontId="10" fillId="0" borderId="0"/>
    <xf numFmtId="0" fontId="6" fillId="0" borderId="0" applyNumberFormat="0" applyBorder="0" applyProtection="0">
      <alignment wrapText="1"/>
    </xf>
    <xf numFmtId="0" fontId="7" fillId="0" borderId="0" applyNumberFormat="0" applyFont="0" applyBorder="0" applyProtection="0"/>
    <xf numFmtId="0" fontId="7" fillId="0" borderId="0" applyNumberFormat="0" applyFont="0" applyBorder="0" applyProtection="0"/>
    <xf numFmtId="0" fontId="6" fillId="0" borderId="0" applyNumberFormat="0" applyBorder="0" applyProtection="0">
      <alignment wrapText="1"/>
    </xf>
    <xf numFmtId="0" fontId="7" fillId="0" borderId="0" applyNumberFormat="0" applyFont="0" applyBorder="0" applyProtection="0"/>
    <xf numFmtId="0" fontId="3" fillId="0" borderId="0">
      <alignment wrapText="1"/>
    </xf>
    <xf numFmtId="0" fontId="7" fillId="0" borderId="0" applyNumberFormat="0" applyFont="0" applyBorder="0" applyProtection="0"/>
    <xf numFmtId="0" fontId="18" fillId="0" borderId="0" applyNumberFormat="0" applyBorder="0" applyProtection="0"/>
    <xf numFmtId="0" fontId="7" fillId="0" borderId="0" applyNumberFormat="0" applyFont="0" applyBorder="0" applyProtection="0"/>
    <xf numFmtId="0" fontId="7" fillId="0" borderId="0" applyNumberFormat="0" applyFont="0" applyBorder="0" applyProtection="0"/>
    <xf numFmtId="0" fontId="7" fillId="0" borderId="0" applyNumberFormat="0" applyFont="0" applyBorder="0" applyProtection="0"/>
    <xf numFmtId="0" fontId="7" fillId="0" borderId="0" applyNumberFormat="0" applyFont="0" applyBorder="0" applyProtection="0"/>
    <xf numFmtId="0" fontId="19" fillId="0" borderId="25" applyNumberFormat="0" applyFill="0" applyAlignment="0" applyProtection="0"/>
    <xf numFmtId="0" fontId="20" fillId="30" borderId="26" applyNumberFormat="0" applyAlignment="0" applyProtection="0"/>
    <xf numFmtId="4" fontId="6" fillId="29" borderId="27" applyProtection="0">
      <alignment vertical="center"/>
    </xf>
    <xf numFmtId="4" fontId="21" fillId="29" borderId="28" applyProtection="0">
      <alignment vertical="center"/>
    </xf>
    <xf numFmtId="4" fontId="22" fillId="29" borderId="28" applyProtection="0">
      <alignment horizontal="left" vertical="center" indent="1"/>
    </xf>
    <xf numFmtId="0" fontId="22" fillId="29" borderId="28" applyNumberFormat="0" applyProtection="0">
      <alignment horizontal="left" vertical="top" indent="1"/>
    </xf>
    <xf numFmtId="4" fontId="22" fillId="31" borderId="0" applyBorder="0" applyProtection="0">
      <alignment horizontal="left" vertical="center" indent="1"/>
    </xf>
    <xf numFmtId="4" fontId="6" fillId="11" borderId="28" applyProtection="0">
      <alignment horizontal="right" vertical="center"/>
    </xf>
    <xf numFmtId="4" fontId="6" fillId="16" borderId="28" applyProtection="0">
      <alignment horizontal="right" vertical="center"/>
    </xf>
    <xf numFmtId="4" fontId="6" fillId="25" borderId="28" applyProtection="0">
      <alignment horizontal="right" vertical="center"/>
    </xf>
    <xf numFmtId="4" fontId="6" fillId="19" borderId="28" applyProtection="0">
      <alignment horizontal="right" vertical="center"/>
    </xf>
    <xf numFmtId="4" fontId="6" fillId="23" borderId="28" applyProtection="0">
      <alignment horizontal="right" vertical="center"/>
    </xf>
    <xf numFmtId="4" fontId="6" fillId="27" borderId="28" applyProtection="0">
      <alignment horizontal="right" vertical="center"/>
    </xf>
    <xf numFmtId="4" fontId="6" fillId="26" borderId="28" applyProtection="0">
      <alignment horizontal="right" vertical="center"/>
    </xf>
    <xf numFmtId="4" fontId="6" fillId="32" borderId="28" applyProtection="0">
      <alignment horizontal="right" vertical="center"/>
    </xf>
    <xf numFmtId="4" fontId="6" fillId="17" borderId="28" applyProtection="0">
      <alignment horizontal="right" vertical="center"/>
    </xf>
    <xf numFmtId="4" fontId="22" fillId="0" borderId="29" applyFill="0" applyProtection="0">
      <alignment horizontal="left" vertical="center" indent="1"/>
    </xf>
    <xf numFmtId="4" fontId="6" fillId="14" borderId="0" applyBorder="0" applyProtection="0">
      <alignment horizontal="left" vertical="center" indent="1"/>
    </xf>
    <xf numFmtId="4" fontId="23" fillId="33" borderId="0" applyBorder="0" applyProtection="0">
      <alignment horizontal="left" vertical="center" indent="1"/>
    </xf>
    <xf numFmtId="4" fontId="22" fillId="31" borderId="28" applyProtection="0">
      <alignment horizontal="center" vertical="top"/>
    </xf>
    <xf numFmtId="4" fontId="6" fillId="14" borderId="0" applyBorder="0" applyProtection="0">
      <alignment horizontal="left" vertical="center" indent="1"/>
    </xf>
    <xf numFmtId="4" fontId="6" fillId="31" borderId="0" applyBorder="0" applyProtection="0">
      <alignment horizontal="left" vertical="center" indent="1"/>
    </xf>
    <xf numFmtId="0" fontId="6" fillId="33" borderId="28" applyNumberFormat="0" applyProtection="0">
      <alignment horizontal="left" vertical="center" indent="1"/>
    </xf>
    <xf numFmtId="0" fontId="6" fillId="33" borderId="28" applyNumberFormat="0" applyProtection="0">
      <alignment horizontal="left" vertical="top" indent="1"/>
    </xf>
    <xf numFmtId="0" fontId="6" fillId="31" borderId="28" applyNumberFormat="0" applyProtection="0">
      <alignment horizontal="left" vertical="center" indent="1"/>
    </xf>
    <xf numFmtId="0" fontId="6" fillId="31" borderId="28" applyNumberFormat="0" applyProtection="0">
      <alignment horizontal="left" vertical="top" indent="1"/>
    </xf>
    <xf numFmtId="0" fontId="6" fillId="18" borderId="28" applyNumberFormat="0" applyProtection="0">
      <alignment horizontal="left" vertical="center" indent="1"/>
    </xf>
    <xf numFmtId="0" fontId="6" fillId="18" borderId="28" applyNumberFormat="0" applyProtection="0">
      <alignment horizontal="left" vertical="top" indent="1"/>
    </xf>
    <xf numFmtId="0" fontId="24" fillId="14" borderId="28" applyNumberFormat="0" applyProtection="0">
      <alignment horizontal="left" vertical="center" indent="1"/>
    </xf>
    <xf numFmtId="0" fontId="24" fillId="14" borderId="28" applyNumberFormat="0" applyProtection="0">
      <alignment horizontal="left" vertical="center" indent="1"/>
    </xf>
    <xf numFmtId="0" fontId="6" fillId="14" borderId="28" applyNumberFormat="0" applyProtection="0">
      <alignment horizontal="left" vertical="top" indent="1"/>
    </xf>
    <xf numFmtId="0" fontId="6" fillId="0" borderId="0" applyNumberFormat="0" applyBorder="0" applyProtection="0"/>
    <xf numFmtId="4" fontId="6" fillId="34" borderId="28" applyProtection="0">
      <alignment vertical="center"/>
    </xf>
    <xf numFmtId="4" fontId="25" fillId="34" borderId="28" applyProtection="0">
      <alignment vertical="center"/>
    </xf>
    <xf numFmtId="4" fontId="6" fillId="34" borderId="28" applyProtection="0">
      <alignment horizontal="left" vertical="center" indent="1"/>
    </xf>
    <xf numFmtId="0" fontId="6" fillId="34" borderId="28" applyNumberFormat="0" applyProtection="0">
      <alignment horizontal="left" vertical="top" indent="1"/>
    </xf>
    <xf numFmtId="4" fontId="6" fillId="35" borderId="27" applyProtection="0">
      <alignment horizontal="right" vertical="center"/>
    </xf>
    <xf numFmtId="4" fontId="25" fillId="14" borderId="28" applyProtection="0">
      <alignment horizontal="right" vertical="center"/>
    </xf>
    <xf numFmtId="4" fontId="6" fillId="31" borderId="28" applyProtection="0">
      <alignment horizontal="left" vertical="center" indent="1"/>
    </xf>
    <xf numFmtId="0" fontId="22" fillId="31" borderId="28" applyNumberFormat="0" applyProtection="0">
      <alignment horizontal="center" vertical="top" wrapText="1"/>
    </xf>
    <xf numFmtId="4" fontId="26" fillId="35" borderId="0" applyBorder="0" applyProtection="0">
      <alignment horizontal="left" vertical="center" indent="1"/>
    </xf>
    <xf numFmtId="4" fontId="27" fillId="14" borderId="28" applyProtection="0">
      <alignment horizontal="right" vertical="center"/>
    </xf>
    <xf numFmtId="0" fontId="28" fillId="0" borderId="0" applyNumberFormat="0" applyFill="0" applyBorder="0" applyAlignment="0" applyProtection="0"/>
    <xf numFmtId="0" fontId="29" fillId="0" borderId="30" applyNumberFormat="0" applyFill="0" applyAlignment="0" applyProtection="0"/>
    <xf numFmtId="0" fontId="30" fillId="15" borderId="21" applyNumberFormat="0" applyAlignment="0" applyProtection="0"/>
  </cellStyleXfs>
  <cellXfs count="127">
    <xf numFmtId="0" fontId="0" fillId="0" borderId="0" xfId="0"/>
    <xf numFmtId="0" fontId="4" fillId="0" borderId="0" xfId="1" applyFont="1" applyAlignment="1">
      <alignment vertical="center" wrapText="1"/>
    </xf>
    <xf numFmtId="3" fontId="4" fillId="0" borderId="0" xfId="1" applyNumberFormat="1" applyFont="1" applyAlignment="1">
      <alignment vertical="center"/>
    </xf>
    <xf numFmtId="0" fontId="8" fillId="0" borderId="0" xfId="0" applyFont="1"/>
    <xf numFmtId="3" fontId="8" fillId="0" borderId="0" xfId="0" applyNumberFormat="1" applyFont="1"/>
    <xf numFmtId="0" fontId="4" fillId="0" borderId="0" xfId="1" applyFont="1" applyAlignment="1">
      <alignment vertical="center"/>
    </xf>
    <xf numFmtId="0" fontId="9" fillId="0" borderId="0" xfId="0" applyFont="1" applyFill="1" applyBorder="1" applyAlignment="1" applyProtection="1">
      <alignment vertical="center" wrapText="1"/>
    </xf>
    <xf numFmtId="3" fontId="4" fillId="0" borderId="0" xfId="1" applyNumberFormat="1" applyFont="1" applyFill="1" applyAlignment="1">
      <alignment vertical="center"/>
    </xf>
    <xf numFmtId="3" fontId="0" fillId="0" borderId="0" xfId="0" applyNumberFormat="1"/>
    <xf numFmtId="0" fontId="36" fillId="8" borderId="1" xfId="6" applyFont="1" applyFill="1" applyBorder="1" applyAlignment="1">
      <alignment vertical="center" wrapText="1"/>
    </xf>
    <xf numFmtId="0" fontId="36" fillId="8" borderId="2" xfId="6" applyFont="1" applyFill="1" applyBorder="1" applyAlignment="1">
      <alignment vertical="center" wrapText="1"/>
    </xf>
    <xf numFmtId="3" fontId="33" fillId="8" borderId="2" xfId="0" applyNumberFormat="1" applyFont="1" applyFill="1" applyBorder="1" applyAlignment="1" applyProtection="1">
      <alignment horizontal="center" wrapText="1"/>
    </xf>
    <xf numFmtId="0" fontId="39" fillId="0" borderId="0" xfId="0" applyFont="1"/>
    <xf numFmtId="0" fontId="38" fillId="0" borderId="0" xfId="3" applyFont="1" applyFill="1" applyAlignment="1">
      <alignment horizontal="center" vertical="center" wrapText="1"/>
    </xf>
    <xf numFmtId="3" fontId="33" fillId="8" borderId="2" xfId="0" applyNumberFormat="1" applyFont="1" applyFill="1" applyBorder="1" applyAlignment="1" applyProtection="1">
      <alignment horizontal="center" vertical="center" wrapText="1"/>
    </xf>
    <xf numFmtId="3" fontId="33" fillId="8" borderId="3" xfId="0" applyNumberFormat="1" applyFont="1" applyFill="1" applyBorder="1" applyAlignment="1" applyProtection="1">
      <alignment horizontal="center" vertical="center" wrapText="1"/>
    </xf>
    <xf numFmtId="0" fontId="31" fillId="2" borderId="0" xfId="1" applyFont="1" applyFill="1" applyAlignment="1">
      <alignment vertical="center"/>
    </xf>
    <xf numFmtId="3" fontId="31" fillId="2" borderId="0" xfId="1" applyNumberFormat="1" applyFont="1" applyFill="1" applyAlignment="1">
      <alignment vertical="center"/>
    </xf>
    <xf numFmtId="0" fontId="31" fillId="3" borderId="0" xfId="1" applyFont="1" applyFill="1" applyAlignment="1">
      <alignment vertical="center"/>
    </xf>
    <xf numFmtId="3" fontId="31" fillId="3" borderId="0" xfId="1" applyNumberFormat="1" applyFont="1" applyFill="1" applyAlignment="1">
      <alignment vertical="center"/>
    </xf>
    <xf numFmtId="0" fontId="32" fillId="4" borderId="0" xfId="1" applyFont="1" applyFill="1" applyAlignment="1">
      <alignment vertical="center"/>
    </xf>
    <xf numFmtId="3" fontId="32" fillId="4" borderId="0" xfId="1" applyNumberFormat="1" applyFont="1" applyFill="1" applyAlignment="1">
      <alignment vertical="center"/>
    </xf>
    <xf numFmtId="0" fontId="32" fillId="5" borderId="0" xfId="1" applyFont="1" applyFill="1" applyAlignment="1">
      <alignment vertical="center"/>
    </xf>
    <xf numFmtId="3" fontId="32" fillId="5" borderId="0" xfId="1" applyNumberFormat="1" applyFont="1" applyFill="1" applyAlignment="1">
      <alignment vertical="center"/>
    </xf>
    <xf numFmtId="0" fontId="32" fillId="6" borderId="0" xfId="1" applyFont="1" applyFill="1" applyAlignment="1">
      <alignment vertical="center"/>
    </xf>
    <xf numFmtId="3" fontId="32" fillId="6" borderId="0" xfId="1" applyNumberFormat="1" applyFont="1" applyFill="1" applyAlignment="1">
      <alignment vertical="center"/>
    </xf>
    <xf numFmtId="0" fontId="32" fillId="7" borderId="0" xfId="1" applyFont="1" applyFill="1" applyAlignment="1">
      <alignment vertical="center"/>
    </xf>
    <xf numFmtId="3" fontId="32" fillId="7" borderId="0" xfId="1" applyNumberFormat="1" applyFont="1" applyFill="1" applyAlignment="1">
      <alignment vertical="center"/>
    </xf>
    <xf numFmtId="0" fontId="33" fillId="0" borderId="0" xfId="1" applyFont="1" applyAlignment="1">
      <alignment vertical="center" wrapText="1"/>
    </xf>
    <xf numFmtId="3" fontId="33" fillId="0" borderId="0" xfId="1" applyNumberFormat="1" applyFont="1" applyAlignment="1">
      <alignment vertical="center"/>
    </xf>
    <xf numFmtId="0" fontId="34" fillId="0" borderId="0" xfId="1" applyFont="1" applyAlignment="1">
      <alignment vertical="center" wrapText="1"/>
    </xf>
    <xf numFmtId="3" fontId="34" fillId="0" borderId="0" xfId="1" applyNumberFormat="1" applyFont="1" applyAlignment="1">
      <alignment vertical="center"/>
    </xf>
    <xf numFmtId="0" fontId="34" fillId="0" borderId="0" xfId="1" applyFont="1" applyAlignment="1">
      <alignment horizontal="left" vertical="center" wrapText="1"/>
    </xf>
    <xf numFmtId="0" fontId="39" fillId="0" borderId="0" xfId="0" applyFont="1" applyAlignment="1">
      <alignment vertical="center"/>
    </xf>
    <xf numFmtId="0" fontId="38" fillId="0" borderId="0" xfId="3" applyFont="1" applyFill="1" applyAlignment="1">
      <alignment horizontal="left" vertical="center" wrapText="1"/>
    </xf>
    <xf numFmtId="4" fontId="31" fillId="9" borderId="0" xfId="1" applyNumberFormat="1" applyFont="1" applyFill="1" applyAlignment="1">
      <alignment vertical="center"/>
    </xf>
    <xf numFmtId="4" fontId="31" fillId="9" borderId="0" xfId="1" applyNumberFormat="1" applyFont="1" applyFill="1" applyAlignment="1">
      <alignment vertical="center" wrapText="1"/>
    </xf>
    <xf numFmtId="3" fontId="31" fillId="9" borderId="0" xfId="1" applyNumberFormat="1" applyFont="1" applyFill="1" applyAlignment="1">
      <alignment vertical="center"/>
    </xf>
    <xf numFmtId="3" fontId="33" fillId="0" borderId="0" xfId="1" applyNumberFormat="1" applyFont="1" applyAlignment="1">
      <alignment horizontal="left" vertical="top"/>
    </xf>
    <xf numFmtId="4" fontId="33" fillId="0" borderId="0" xfId="1" applyNumberFormat="1" applyFont="1" applyAlignment="1">
      <alignment vertical="center" wrapText="1"/>
    </xf>
    <xf numFmtId="3" fontId="34" fillId="0" borderId="0" xfId="1" applyNumberFormat="1" applyFont="1" applyAlignment="1">
      <alignment horizontal="left" vertical="top"/>
    </xf>
    <xf numFmtId="4" fontId="34" fillId="0" borderId="0" xfId="1" applyNumberFormat="1" applyFont="1" applyAlignment="1">
      <alignment vertical="center" wrapText="1"/>
    </xf>
    <xf numFmtId="4" fontId="33" fillId="0" borderId="0" xfId="1" applyNumberFormat="1" applyFont="1" applyAlignment="1">
      <alignment vertical="center"/>
    </xf>
    <xf numFmtId="4" fontId="34" fillId="0" borderId="0" xfId="1" applyNumberFormat="1" applyFont="1" applyAlignment="1">
      <alignment vertical="center"/>
    </xf>
    <xf numFmtId="3" fontId="3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left" vertical="center"/>
    </xf>
    <xf numFmtId="0" fontId="34" fillId="0" borderId="0" xfId="1" applyFont="1" applyAlignment="1">
      <alignment vertical="center"/>
    </xf>
    <xf numFmtId="0" fontId="33" fillId="0" borderId="0" xfId="1" applyFont="1" applyAlignment="1">
      <alignment vertical="center"/>
    </xf>
    <xf numFmtId="0" fontId="41" fillId="0" borderId="4" xfId="0" applyFont="1" applyFill="1" applyBorder="1" applyAlignment="1" applyProtection="1">
      <alignment vertical="center" wrapText="1"/>
    </xf>
    <xf numFmtId="3" fontId="41" fillId="0" borderId="0" xfId="0" applyNumberFormat="1" applyFont="1" applyFill="1" applyBorder="1" applyAlignment="1" applyProtection="1">
      <alignment vertical="center" wrapText="1"/>
    </xf>
    <xf numFmtId="0" fontId="41" fillId="0" borderId="0" xfId="0" applyFont="1" applyFill="1" applyBorder="1" applyAlignment="1" applyProtection="1">
      <alignment vertical="center" wrapText="1"/>
    </xf>
    <xf numFmtId="3" fontId="41" fillId="0" borderId="0" xfId="0" applyNumberFormat="1" applyFont="1" applyFill="1" applyBorder="1" applyAlignment="1" applyProtection="1">
      <alignment horizontal="right" vertical="center" wrapText="1"/>
    </xf>
    <xf numFmtId="0" fontId="38" fillId="0" borderId="5" xfId="5" applyFont="1" applyFill="1" applyBorder="1" applyAlignment="1">
      <alignment horizontal="center" vertical="center" wrapText="1"/>
    </xf>
    <xf numFmtId="0" fontId="37" fillId="0" borderId="0" xfId="5" applyFont="1" applyFill="1" applyAlignment="1">
      <alignment vertical="center"/>
    </xf>
    <xf numFmtId="3" fontId="38" fillId="0" borderId="0" xfId="0" applyNumberFormat="1" applyFont="1" applyFill="1" applyBorder="1" applyAlignment="1">
      <alignment horizontal="right" vertical="center" wrapText="1" readingOrder="1"/>
    </xf>
    <xf numFmtId="3" fontId="37" fillId="0" borderId="0" xfId="0" applyNumberFormat="1" applyFont="1" applyFill="1" applyBorder="1" applyAlignment="1">
      <alignment horizontal="right" vertical="center" wrapText="1" readingOrder="1"/>
    </xf>
    <xf numFmtId="0" fontId="37" fillId="0" borderId="0" xfId="5" applyFont="1" applyFill="1" applyAlignment="1">
      <alignment horizontal="left"/>
    </xf>
    <xf numFmtId="3" fontId="39" fillId="0" borderId="0" xfId="0" applyNumberFormat="1" applyFont="1"/>
    <xf numFmtId="0" fontId="40" fillId="0" borderId="10" xfId="4" applyFont="1" applyFill="1" applyBorder="1" applyAlignment="1">
      <alignment horizontal="left"/>
    </xf>
    <xf numFmtId="0" fontId="40" fillId="0" borderId="11" xfId="4" applyFont="1" applyFill="1" applyBorder="1" applyAlignment="1">
      <alignment horizontal="left"/>
    </xf>
    <xf numFmtId="3" fontId="40" fillId="0" borderId="9" xfId="7" applyNumberFormat="1" applyFont="1" applyFill="1" applyBorder="1" applyAlignment="1">
      <alignment horizontal="right" vertical="center"/>
    </xf>
    <xf numFmtId="0" fontId="42" fillId="0" borderId="9" xfId="0" applyFont="1" applyBorder="1"/>
    <xf numFmtId="3" fontId="43" fillId="0" borderId="11" xfId="3" applyNumberFormat="1" applyFont="1" applyFill="1" applyBorder="1" applyAlignment="1"/>
    <xf numFmtId="3" fontId="43" fillId="0" borderId="9" xfId="7" applyNumberFormat="1" applyFont="1" applyFill="1" applyBorder="1" applyAlignment="1">
      <alignment horizontal="right" vertical="center"/>
    </xf>
    <xf numFmtId="0" fontId="40" fillId="0" borderId="10" xfId="2" applyFont="1" applyFill="1" applyBorder="1" applyAlignment="1">
      <alignment horizontal="left" vertical="top"/>
    </xf>
    <xf numFmtId="0" fontId="40" fillId="0" borderId="11" xfId="2" applyFont="1" applyFill="1" applyBorder="1" applyAlignment="1">
      <alignment horizontal="justify" vertical="top"/>
    </xf>
    <xf numFmtId="3" fontId="40" fillId="0" borderId="11" xfId="3" applyNumberFormat="1" applyFont="1" applyFill="1" applyBorder="1" applyAlignment="1"/>
    <xf numFmtId="0" fontId="43" fillId="0" borderId="0" xfId="2" applyFont="1" applyFill="1" applyAlignment="1">
      <alignment horizontal="justify" vertical="top"/>
    </xf>
    <xf numFmtId="3" fontId="43" fillId="0" borderId="0" xfId="3" applyNumberFormat="1" applyFont="1" applyFill="1" applyAlignment="1"/>
    <xf numFmtId="0" fontId="40" fillId="0" borderId="0" xfId="4" applyFont="1" applyFill="1" applyAlignment="1">
      <alignment horizontal="left"/>
    </xf>
    <xf numFmtId="0" fontId="43" fillId="0" borderId="0" xfId="4" applyFont="1" applyFill="1" applyAlignment="1">
      <alignment horizontal="left"/>
    </xf>
    <xf numFmtId="0" fontId="42" fillId="0" borderId="14" xfId="0" applyFont="1" applyBorder="1"/>
    <xf numFmtId="3" fontId="43" fillId="0" borderId="15" xfId="3" applyNumberFormat="1" applyFont="1" applyFill="1" applyBorder="1" applyAlignment="1"/>
    <xf numFmtId="3" fontId="43" fillId="0" borderId="9" xfId="4" applyNumberFormat="1" applyFont="1" applyFill="1" applyBorder="1" applyAlignment="1">
      <alignment horizontal="right"/>
    </xf>
    <xf numFmtId="3" fontId="43" fillId="0" borderId="2" xfId="3" applyNumberFormat="1" applyFont="1" applyFill="1" applyBorder="1" applyAlignment="1"/>
    <xf numFmtId="3" fontId="43" fillId="0" borderId="3" xfId="3" applyNumberFormat="1" applyFont="1" applyFill="1" applyBorder="1" applyAlignment="1"/>
    <xf numFmtId="3" fontId="40" fillId="0" borderId="9" xfId="4" applyNumberFormat="1" applyFont="1" applyFill="1" applyBorder="1" applyAlignment="1">
      <alignment horizontal="right"/>
    </xf>
    <xf numFmtId="0" fontId="40" fillId="0" borderId="0" xfId="2" applyFont="1" applyFill="1" applyAlignment="1">
      <alignment horizontal="justify" vertical="top"/>
    </xf>
    <xf numFmtId="3" fontId="40" fillId="0" borderId="0" xfId="3" applyNumberFormat="1" applyFont="1" applyFill="1" applyAlignment="1"/>
    <xf numFmtId="0" fontId="40" fillId="0" borderId="0" xfId="4" applyFont="1" applyFill="1" applyBorder="1" applyAlignment="1"/>
    <xf numFmtId="0" fontId="43" fillId="0" borderId="0" xfId="4" applyFont="1" applyFill="1" applyBorder="1" applyAlignment="1"/>
    <xf numFmtId="0" fontId="43" fillId="0" borderId="10" xfId="2" applyFont="1" applyFill="1" applyBorder="1" applyAlignment="1">
      <alignment horizontal="left" vertical="top"/>
    </xf>
    <xf numFmtId="0" fontId="43" fillId="0" borderId="0" xfId="2" applyFont="1" applyFill="1" applyAlignment="1">
      <alignment horizontal="left" vertical="top"/>
    </xf>
    <xf numFmtId="0" fontId="40" fillId="0" borderId="10" xfId="2" applyFont="1" applyFill="1" applyBorder="1" applyAlignment="1">
      <alignment vertical="top"/>
    </xf>
    <xf numFmtId="0" fontId="40" fillId="0" borderId="11" xfId="2" applyFont="1" applyFill="1" applyBorder="1" applyAlignment="1">
      <alignment vertical="top"/>
    </xf>
    <xf numFmtId="0" fontId="0" fillId="0" borderId="0" xfId="0" applyFont="1"/>
    <xf numFmtId="0" fontId="43" fillId="0" borderId="0" xfId="4" applyFont="1" applyFill="1" applyAlignment="1">
      <alignment wrapText="1"/>
    </xf>
    <xf numFmtId="0" fontId="43" fillId="0" borderId="0" xfId="4" applyFont="1" applyFill="1" applyAlignment="1">
      <alignment horizontal="left" wrapText="1"/>
    </xf>
    <xf numFmtId="0" fontId="44" fillId="0" borderId="9" xfId="0" applyFont="1" applyBorder="1" applyAlignment="1" applyProtection="1">
      <alignment horizontal="center" wrapText="1"/>
    </xf>
    <xf numFmtId="3" fontId="44" fillId="0" borderId="9" xfId="0" applyNumberFormat="1" applyFont="1" applyBorder="1" applyAlignment="1" applyProtection="1">
      <alignment horizontal="center" wrapText="1"/>
    </xf>
    <xf numFmtId="0" fontId="0" fillId="0" borderId="9" xfId="0" applyFont="1" applyBorder="1"/>
    <xf numFmtId="3" fontId="0" fillId="0" borderId="0" xfId="0" applyNumberFormat="1" applyFont="1"/>
    <xf numFmtId="0" fontId="33" fillId="0" borderId="0" xfId="1" applyNumberFormat="1" applyFont="1" applyAlignment="1">
      <alignment horizontal="left" vertical="top"/>
    </xf>
    <xf numFmtId="0" fontId="34" fillId="0" borderId="0" xfId="1" applyNumberFormat="1" applyFont="1" applyAlignment="1">
      <alignment horizontal="left" vertical="center"/>
    </xf>
    <xf numFmtId="0" fontId="33" fillId="0" borderId="0" xfId="1" applyFont="1" applyAlignment="1">
      <alignment horizontal="left" vertical="top" wrapText="1"/>
    </xf>
    <xf numFmtId="0" fontId="33" fillId="0" borderId="0" xfId="1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40" fillId="0" borderId="12" xfId="2" applyFont="1" applyFill="1" applyBorder="1" applyAlignment="1">
      <alignment vertical="top" wrapText="1"/>
    </xf>
    <xf numFmtId="0" fontId="0" fillId="0" borderId="18" xfId="0" applyFont="1" applyBorder="1" applyAlignment="1">
      <alignment wrapText="1"/>
    </xf>
    <xf numFmtId="0" fontId="0" fillId="0" borderId="19" xfId="0" applyFont="1" applyBorder="1" applyAlignment="1">
      <alignment wrapText="1"/>
    </xf>
    <xf numFmtId="0" fontId="44" fillId="0" borderId="6" xfId="4" applyFont="1" applyFill="1" applyBorder="1" applyAlignment="1">
      <alignment horizontal="center" vertical="center"/>
    </xf>
    <xf numFmtId="0" fontId="44" fillId="0" borderId="7" xfId="4" applyFont="1" applyFill="1" applyBorder="1" applyAlignment="1">
      <alignment horizontal="center" vertical="center"/>
    </xf>
    <xf numFmtId="0" fontId="44" fillId="0" borderId="8" xfId="4" applyFont="1" applyFill="1" applyBorder="1" applyAlignment="1">
      <alignment horizontal="center" vertical="center"/>
    </xf>
    <xf numFmtId="0" fontId="40" fillId="0" borderId="20" xfId="2" applyFont="1" applyFill="1" applyBorder="1" applyAlignment="1">
      <alignment vertical="top" wrapText="1"/>
    </xf>
    <xf numFmtId="0" fontId="0" fillId="0" borderId="0" xfId="0" applyFont="1" applyAlignment="1">
      <alignment horizontal="center" vertical="center" wrapText="1"/>
    </xf>
    <xf numFmtId="0" fontId="44" fillId="0" borderId="1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40" fillId="0" borderId="16" xfId="2" applyFont="1" applyFill="1" applyBorder="1" applyAlignment="1">
      <alignment horizontal="left" vertical="top" wrapText="1"/>
    </xf>
    <xf numFmtId="0" fontId="2" fillId="0" borderId="11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2" fillId="0" borderId="0" xfId="4" applyFont="1" applyFill="1" applyAlignment="1">
      <alignment horizontal="justify" vertical="center" wrapText="1"/>
    </xf>
    <xf numFmtId="0" fontId="35" fillId="0" borderId="0" xfId="2" applyFont="1" applyFill="1" applyAlignment="1">
      <alignment horizontal="center" vertical="center" wrapText="1"/>
    </xf>
    <xf numFmtId="0" fontId="40" fillId="0" borderId="0" xfId="2" applyFont="1" applyFill="1" applyAlignment="1">
      <alignment horizontal="left" wrapText="1"/>
    </xf>
    <xf numFmtId="0" fontId="40" fillId="0" borderId="0" xfId="4" applyFont="1" applyFill="1" applyAlignment="1">
      <alignment horizontal="center" vertical="center"/>
    </xf>
    <xf numFmtId="0" fontId="9" fillId="0" borderId="0" xfId="0" applyFont="1" applyFill="1" applyBorder="1" applyAlignment="1" applyProtection="1">
      <alignment horizontal="left" vertical="center" wrapText="1"/>
    </xf>
    <xf numFmtId="0" fontId="38" fillId="0" borderId="0" xfId="5" applyFont="1" applyFill="1" applyBorder="1" applyAlignment="1">
      <alignment horizontal="left" vertical="center" wrapText="1"/>
    </xf>
    <xf numFmtId="0" fontId="37" fillId="0" borderId="0" xfId="4" applyFont="1" applyFill="1" applyAlignment="1">
      <alignment horizontal="center" vertical="center"/>
    </xf>
    <xf numFmtId="0" fontId="36" fillId="8" borderId="1" xfId="6" applyFont="1" applyFill="1" applyBorder="1" applyAlignment="1">
      <alignment horizontal="center" vertical="center" wrapText="1"/>
    </xf>
    <xf numFmtId="0" fontId="36" fillId="8" borderId="2" xfId="6" applyFont="1" applyFill="1" applyBorder="1" applyAlignment="1">
      <alignment horizontal="center" vertical="center" wrapText="1"/>
    </xf>
    <xf numFmtId="0" fontId="33" fillId="8" borderId="2" xfId="4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8" fillId="0" borderId="0" xfId="3" applyFont="1" applyFill="1" applyAlignment="1">
      <alignment horizontal="left" vertical="center" wrapText="1"/>
    </xf>
    <xf numFmtId="0" fontId="37" fillId="0" borderId="0" xfId="2" applyFont="1" applyFill="1" applyAlignment="1">
      <alignment horizontal="left" vertical="center"/>
    </xf>
    <xf numFmtId="0" fontId="37" fillId="0" borderId="0" xfId="3" applyFont="1" applyFill="1" applyAlignment="1">
      <alignment horizontal="center" vertical="center" wrapText="1"/>
    </xf>
  </cellXfs>
  <cellStyles count="101">
    <cellStyle name="20% - Isticanje1 2" xfId="8" xr:uid="{00000000-0005-0000-0000-000000000000}"/>
    <cellStyle name="20% - Isticanje2 2" xfId="9" xr:uid="{00000000-0005-0000-0000-000001000000}"/>
    <cellStyle name="20% - Isticanje3 2" xfId="10" xr:uid="{00000000-0005-0000-0000-000002000000}"/>
    <cellStyle name="20% - Isticanje4 2" xfId="11" xr:uid="{00000000-0005-0000-0000-000003000000}"/>
    <cellStyle name="20% - Isticanje5 2" xfId="12" xr:uid="{00000000-0005-0000-0000-000004000000}"/>
    <cellStyle name="20% - Isticanje6 2" xfId="13" xr:uid="{00000000-0005-0000-0000-000005000000}"/>
    <cellStyle name="40% - Isticanje2 2" xfId="14" xr:uid="{00000000-0005-0000-0000-000006000000}"/>
    <cellStyle name="40% - Isticanje3 2" xfId="15" xr:uid="{00000000-0005-0000-0000-000007000000}"/>
    <cellStyle name="40% - Isticanje4 2" xfId="16" xr:uid="{00000000-0005-0000-0000-000008000000}"/>
    <cellStyle name="40% - Isticanje5 2" xfId="17" xr:uid="{00000000-0005-0000-0000-000009000000}"/>
    <cellStyle name="40% - Isticanje6 2" xfId="18" xr:uid="{00000000-0005-0000-0000-00000A000000}"/>
    <cellStyle name="40% - Naglasak1 2" xfId="19" xr:uid="{00000000-0005-0000-0000-00000B000000}"/>
    <cellStyle name="60% - Isticanje1 2" xfId="20" xr:uid="{00000000-0005-0000-0000-00000C000000}"/>
    <cellStyle name="60% - Isticanje2 2" xfId="21" xr:uid="{00000000-0005-0000-0000-00000D000000}"/>
    <cellStyle name="60% - Isticanje3 2" xfId="22" xr:uid="{00000000-0005-0000-0000-00000E000000}"/>
    <cellStyle name="60% - Isticanje4 2" xfId="23" xr:uid="{00000000-0005-0000-0000-00000F000000}"/>
    <cellStyle name="60% - Isticanje5 2" xfId="24" xr:uid="{00000000-0005-0000-0000-000010000000}"/>
    <cellStyle name="60% - Isticanje6 2" xfId="25" xr:uid="{00000000-0005-0000-0000-000011000000}"/>
    <cellStyle name="Isticanje1 2" xfId="26" xr:uid="{00000000-0005-0000-0000-000012000000}"/>
    <cellStyle name="Isticanje2 2" xfId="27" xr:uid="{00000000-0005-0000-0000-000013000000}"/>
    <cellStyle name="Isticanje3 2" xfId="28" xr:uid="{00000000-0005-0000-0000-000014000000}"/>
    <cellStyle name="Isticanje4 2" xfId="29" xr:uid="{00000000-0005-0000-0000-000015000000}"/>
    <cellStyle name="Isticanje5 2" xfId="30" xr:uid="{00000000-0005-0000-0000-000016000000}"/>
    <cellStyle name="Isticanje6 2" xfId="31" xr:uid="{00000000-0005-0000-0000-000017000000}"/>
    <cellStyle name="Izračun 2" xfId="32" xr:uid="{00000000-0005-0000-0000-000018000000}"/>
    <cellStyle name="Loše 2" xfId="33" xr:uid="{00000000-0005-0000-0000-000019000000}"/>
    <cellStyle name="Naslov 1 2" xfId="34" xr:uid="{00000000-0005-0000-0000-00001A000000}"/>
    <cellStyle name="Naslov 2 2" xfId="35" xr:uid="{00000000-0005-0000-0000-00001B000000}"/>
    <cellStyle name="Naslov 3 2" xfId="36" xr:uid="{00000000-0005-0000-0000-00001C000000}"/>
    <cellStyle name="Naslov 4 2" xfId="37" xr:uid="{00000000-0005-0000-0000-00001D000000}"/>
    <cellStyle name="Neutralno 2" xfId="38" xr:uid="{00000000-0005-0000-0000-00001E000000}"/>
    <cellStyle name="Normal" xfId="0" builtinId="0"/>
    <cellStyle name="Normal 2" xfId="39" xr:uid="{00000000-0005-0000-0000-000020000000}"/>
    <cellStyle name="Normal 3" xfId="6" xr:uid="{00000000-0005-0000-0000-000021000000}"/>
    <cellStyle name="Normal 4" xfId="40" xr:uid="{00000000-0005-0000-0000-000022000000}"/>
    <cellStyle name="Normal 5" xfId="41" xr:uid="{00000000-0005-0000-0000-000023000000}"/>
    <cellStyle name="Normal_1_ akt proračuna 2012" xfId="5" xr:uid="{00000000-0005-0000-0000-000024000000}"/>
    <cellStyle name="Normalno 2" xfId="1" xr:uid="{00000000-0005-0000-0000-000025000000}"/>
    <cellStyle name="Normalno 2 2" xfId="42" xr:uid="{00000000-0005-0000-0000-000026000000}"/>
    <cellStyle name="Normalno 2 3" xfId="43" xr:uid="{00000000-0005-0000-0000-000027000000}"/>
    <cellStyle name="Normalno 3" xfId="44" xr:uid="{00000000-0005-0000-0000-000028000000}"/>
    <cellStyle name="Normalno 4" xfId="45" xr:uid="{00000000-0005-0000-0000-000029000000}"/>
    <cellStyle name="Normalno 4 2" xfId="46" xr:uid="{00000000-0005-0000-0000-00002A000000}"/>
    <cellStyle name="Normalno 5" xfId="7" xr:uid="{00000000-0005-0000-0000-00002B000000}"/>
    <cellStyle name="Normalno 5 2" xfId="47" xr:uid="{00000000-0005-0000-0000-00002C000000}"/>
    <cellStyle name="Normalno 6" xfId="48" xr:uid="{00000000-0005-0000-0000-00002D000000}"/>
    <cellStyle name="Normalno 6 2" xfId="49" xr:uid="{00000000-0005-0000-0000-00002E000000}"/>
    <cellStyle name="Normalno 7" xfId="50" xr:uid="{00000000-0005-0000-0000-00002F000000}"/>
    <cellStyle name="Obično 2" xfId="51" xr:uid="{00000000-0005-0000-0000-000030000000}"/>
    <cellStyle name="Obično 3" xfId="52" xr:uid="{00000000-0005-0000-0000-000031000000}"/>
    <cellStyle name="Obično 3 2" xfId="53" xr:uid="{00000000-0005-0000-0000-000032000000}"/>
    <cellStyle name="Obično 4" xfId="54" xr:uid="{00000000-0005-0000-0000-000033000000}"/>
    <cellStyle name="Obično 4 2" xfId="55" xr:uid="{00000000-0005-0000-0000-000034000000}"/>
    <cellStyle name="Obično_1Prihodi-rashodi2004 2" xfId="2" xr:uid="{00000000-0005-0000-0000-000035000000}"/>
    <cellStyle name="Obično_Knjiga1 2" xfId="3" xr:uid="{00000000-0005-0000-0000-000036000000}"/>
    <cellStyle name="Obično_obračun 2009 prva strana 2" xfId="4" xr:uid="{00000000-0005-0000-0000-000037000000}"/>
    <cellStyle name="Povezana ćelija 2" xfId="56" xr:uid="{00000000-0005-0000-0000-000038000000}"/>
    <cellStyle name="Provjera ćelije 2" xfId="57" xr:uid="{00000000-0005-0000-0000-000039000000}"/>
    <cellStyle name="SAPBEXaggData" xfId="58" xr:uid="{00000000-0005-0000-0000-00003A000000}"/>
    <cellStyle name="SAPBEXaggDataEmph" xfId="59" xr:uid="{00000000-0005-0000-0000-00003B000000}"/>
    <cellStyle name="SAPBEXaggItem" xfId="60" xr:uid="{00000000-0005-0000-0000-00003C000000}"/>
    <cellStyle name="SAPBEXaggItemX" xfId="61" xr:uid="{00000000-0005-0000-0000-00003D000000}"/>
    <cellStyle name="SAPBEXchaText" xfId="62" xr:uid="{00000000-0005-0000-0000-00003E000000}"/>
    <cellStyle name="SAPBEXexcBad7" xfId="63" xr:uid="{00000000-0005-0000-0000-00003F000000}"/>
    <cellStyle name="SAPBEXexcBad8" xfId="64" xr:uid="{00000000-0005-0000-0000-000040000000}"/>
    <cellStyle name="SAPBEXexcBad9" xfId="65" xr:uid="{00000000-0005-0000-0000-000041000000}"/>
    <cellStyle name="SAPBEXexcCritical4" xfId="66" xr:uid="{00000000-0005-0000-0000-000042000000}"/>
    <cellStyle name="SAPBEXexcCritical5" xfId="67" xr:uid="{00000000-0005-0000-0000-000043000000}"/>
    <cellStyle name="SAPBEXexcCritical6" xfId="68" xr:uid="{00000000-0005-0000-0000-000044000000}"/>
    <cellStyle name="SAPBEXexcGood1" xfId="69" xr:uid="{00000000-0005-0000-0000-000045000000}"/>
    <cellStyle name="SAPBEXexcGood2" xfId="70" xr:uid="{00000000-0005-0000-0000-000046000000}"/>
    <cellStyle name="SAPBEXexcGood3" xfId="71" xr:uid="{00000000-0005-0000-0000-000047000000}"/>
    <cellStyle name="SAPBEXfilterDrill" xfId="72" xr:uid="{00000000-0005-0000-0000-000048000000}"/>
    <cellStyle name="SAPBEXfilterItem" xfId="73" xr:uid="{00000000-0005-0000-0000-000049000000}"/>
    <cellStyle name="SAPBEXfilterText" xfId="74" xr:uid="{00000000-0005-0000-0000-00004A000000}"/>
    <cellStyle name="SAPBEXformats" xfId="75" xr:uid="{00000000-0005-0000-0000-00004B000000}"/>
    <cellStyle name="SAPBEXheaderItem" xfId="76" xr:uid="{00000000-0005-0000-0000-00004C000000}"/>
    <cellStyle name="SAPBEXheaderText" xfId="77" xr:uid="{00000000-0005-0000-0000-00004D000000}"/>
    <cellStyle name="SAPBEXHLevel0" xfId="78" xr:uid="{00000000-0005-0000-0000-00004E000000}"/>
    <cellStyle name="SAPBEXHLevel0X" xfId="79" xr:uid="{00000000-0005-0000-0000-00004F000000}"/>
    <cellStyle name="SAPBEXHLevel1" xfId="80" xr:uid="{00000000-0005-0000-0000-000050000000}"/>
    <cellStyle name="SAPBEXHLevel1X" xfId="81" xr:uid="{00000000-0005-0000-0000-000051000000}"/>
    <cellStyle name="SAPBEXHLevel2" xfId="82" xr:uid="{00000000-0005-0000-0000-000052000000}"/>
    <cellStyle name="SAPBEXHLevel2X" xfId="83" xr:uid="{00000000-0005-0000-0000-000053000000}"/>
    <cellStyle name="SAPBEXHLevel3" xfId="84" xr:uid="{00000000-0005-0000-0000-000054000000}"/>
    <cellStyle name="SAPBEXHLevel3 2" xfId="85" xr:uid="{00000000-0005-0000-0000-000055000000}"/>
    <cellStyle name="SAPBEXHLevel3X" xfId="86" xr:uid="{00000000-0005-0000-0000-000056000000}"/>
    <cellStyle name="SAPBEXinputData" xfId="87" xr:uid="{00000000-0005-0000-0000-000057000000}"/>
    <cellStyle name="SAPBEXresData" xfId="88" xr:uid="{00000000-0005-0000-0000-000058000000}"/>
    <cellStyle name="SAPBEXresDataEmph" xfId="89" xr:uid="{00000000-0005-0000-0000-000059000000}"/>
    <cellStyle name="SAPBEXresItem" xfId="90" xr:uid="{00000000-0005-0000-0000-00005A000000}"/>
    <cellStyle name="SAPBEXresItemX" xfId="91" xr:uid="{00000000-0005-0000-0000-00005B000000}"/>
    <cellStyle name="SAPBEXstdData" xfId="92" xr:uid="{00000000-0005-0000-0000-00005C000000}"/>
    <cellStyle name="SAPBEXstdDataEmph" xfId="93" xr:uid="{00000000-0005-0000-0000-00005D000000}"/>
    <cellStyle name="SAPBEXstdItem" xfId="94" xr:uid="{00000000-0005-0000-0000-00005E000000}"/>
    <cellStyle name="SAPBEXstdItemX" xfId="95" xr:uid="{00000000-0005-0000-0000-00005F000000}"/>
    <cellStyle name="SAPBEXtitle" xfId="96" xr:uid="{00000000-0005-0000-0000-000060000000}"/>
    <cellStyle name="SAPBEXundefined" xfId="97" xr:uid="{00000000-0005-0000-0000-000061000000}"/>
    <cellStyle name="Tekst objašnjenja 2" xfId="98" xr:uid="{00000000-0005-0000-0000-000062000000}"/>
    <cellStyle name="Ukupni zbroj 2" xfId="99" xr:uid="{00000000-0005-0000-0000-000063000000}"/>
    <cellStyle name="Unos 2" xfId="100" xr:uid="{00000000-0005-0000-0000-00006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topLeftCell="A22" zoomScaleNormal="100" workbookViewId="0">
      <selection activeCell="S14" sqref="S14"/>
    </sheetView>
  </sheetViews>
  <sheetFormatPr defaultRowHeight="15"/>
  <cols>
    <col min="1" max="1" width="3.28515625" style="3" customWidth="1"/>
    <col min="2" max="3" width="9.140625" style="3"/>
    <col min="4" max="4" width="28.85546875" style="3" customWidth="1"/>
    <col min="5" max="5" width="13.5703125" style="3" customWidth="1"/>
    <col min="6" max="8" width="12.42578125" style="3" bestFit="1" customWidth="1"/>
    <col min="9" max="9" width="12.7109375" style="3" customWidth="1"/>
    <col min="10" max="16384" width="9.140625" style="3"/>
  </cols>
  <sheetData>
    <row r="1" spans="1:14">
      <c r="A1" s="85"/>
      <c r="B1" s="85"/>
      <c r="C1" s="85"/>
      <c r="D1" s="85"/>
      <c r="E1" s="85"/>
      <c r="F1" s="85"/>
      <c r="G1" s="85"/>
      <c r="H1" s="111"/>
      <c r="I1" s="112"/>
    </row>
    <row r="2" spans="1:14">
      <c r="A2" s="85"/>
      <c r="B2" s="85"/>
      <c r="C2" s="85"/>
      <c r="D2" s="85"/>
      <c r="E2" s="85"/>
      <c r="F2" s="85"/>
      <c r="G2" s="85"/>
      <c r="H2" s="85"/>
      <c r="I2" s="85"/>
    </row>
    <row r="3" spans="1:14" ht="50.25" customHeight="1">
      <c r="A3" s="113" t="s">
        <v>153</v>
      </c>
      <c r="B3" s="113"/>
      <c r="C3" s="113"/>
      <c r="D3" s="113"/>
      <c r="E3" s="113"/>
      <c r="F3" s="113"/>
      <c r="G3" s="113"/>
      <c r="H3" s="113"/>
      <c r="I3" s="113"/>
    </row>
    <row r="4" spans="1:14" ht="15" customHeight="1">
      <c r="A4" s="86"/>
      <c r="B4" s="86"/>
      <c r="C4" s="86"/>
      <c r="D4" s="86"/>
      <c r="E4" s="86"/>
      <c r="F4" s="86"/>
      <c r="G4" s="86"/>
      <c r="H4" s="86"/>
      <c r="I4" s="86"/>
    </row>
    <row r="5" spans="1:14" ht="30.75" customHeight="1">
      <c r="A5" s="114" t="s">
        <v>152</v>
      </c>
      <c r="B5" s="114"/>
      <c r="C5" s="114"/>
      <c r="D5" s="114"/>
      <c r="E5" s="114"/>
      <c r="F5" s="114"/>
      <c r="G5" s="114"/>
      <c r="H5" s="114"/>
      <c r="I5" s="114"/>
    </row>
    <row r="6" spans="1:14" ht="15" customHeight="1">
      <c r="A6" s="86"/>
      <c r="B6" s="86"/>
      <c r="C6" s="86"/>
      <c r="D6" s="86"/>
      <c r="E6" s="86"/>
      <c r="F6" s="86"/>
      <c r="G6" s="86"/>
      <c r="H6" s="86"/>
      <c r="I6" s="86"/>
    </row>
    <row r="7" spans="1:14">
      <c r="A7" s="115" t="s">
        <v>73</v>
      </c>
      <c r="B7" s="115"/>
      <c r="C7" s="115"/>
      <c r="D7" s="115"/>
      <c r="E7" s="115"/>
      <c r="F7" s="87"/>
      <c r="G7" s="87"/>
      <c r="H7" s="87"/>
      <c r="I7" s="87"/>
    </row>
    <row r="8" spans="1:14">
      <c r="A8" s="87"/>
      <c r="B8" s="87"/>
      <c r="C8" s="87"/>
      <c r="D8" s="87"/>
      <c r="E8" s="87"/>
      <c r="F8" s="87"/>
      <c r="G8" s="87"/>
      <c r="H8" s="87"/>
      <c r="I8" s="87"/>
    </row>
    <row r="9" spans="1:14">
      <c r="A9" s="116" t="s">
        <v>74</v>
      </c>
      <c r="B9" s="116"/>
      <c r="C9" s="116"/>
      <c r="D9" s="116"/>
      <c r="E9" s="116"/>
      <c r="F9" s="116"/>
      <c r="G9" s="116"/>
      <c r="H9" s="116"/>
      <c r="I9" s="116"/>
    </row>
    <row r="10" spans="1:14" ht="15.75" customHeight="1">
      <c r="A10" s="104" t="s">
        <v>146</v>
      </c>
      <c r="B10" s="104"/>
      <c r="C10" s="104"/>
      <c r="D10" s="104"/>
      <c r="E10" s="104"/>
      <c r="F10" s="104"/>
      <c r="G10" s="104"/>
      <c r="H10" s="104"/>
      <c r="I10" s="104"/>
    </row>
    <row r="11" spans="1:14">
      <c r="A11" s="104"/>
      <c r="B11" s="104"/>
      <c r="C11" s="104"/>
      <c r="D11" s="104"/>
      <c r="E11" s="104"/>
      <c r="F11" s="104"/>
      <c r="G11" s="104"/>
      <c r="H11" s="104"/>
      <c r="I11" s="104"/>
    </row>
    <row r="12" spans="1:14">
      <c r="A12" s="69" t="s">
        <v>75</v>
      </c>
      <c r="B12" s="70"/>
      <c r="C12" s="70"/>
      <c r="D12" s="70"/>
      <c r="E12" s="70"/>
      <c r="F12" s="70"/>
      <c r="G12" s="70"/>
      <c r="H12" s="85"/>
      <c r="I12" s="85"/>
    </row>
    <row r="13" spans="1:14" ht="30">
      <c r="A13" s="100" t="s">
        <v>64</v>
      </c>
      <c r="B13" s="101"/>
      <c r="C13" s="101"/>
      <c r="D13" s="102"/>
      <c r="E13" s="88" t="s">
        <v>138</v>
      </c>
      <c r="F13" s="89" t="s">
        <v>139</v>
      </c>
      <c r="G13" s="89" t="s">
        <v>140</v>
      </c>
      <c r="H13" s="89" t="s">
        <v>141</v>
      </c>
      <c r="I13" s="89" t="s">
        <v>142</v>
      </c>
    </row>
    <row r="14" spans="1:14">
      <c r="A14" s="58" t="s">
        <v>76</v>
      </c>
      <c r="B14" s="59"/>
      <c r="C14" s="59"/>
      <c r="D14" s="59"/>
      <c r="E14" s="60">
        <f>+E15+E16</f>
        <v>11578605.380000001</v>
      </c>
      <c r="F14" s="60">
        <f>+F15+F16</f>
        <v>12320488</v>
      </c>
      <c r="G14" s="60">
        <f t="shared" ref="G14:I14" si="0">+G15+G16</f>
        <v>13087075</v>
      </c>
      <c r="H14" s="60">
        <f t="shared" si="0"/>
        <v>13197010</v>
      </c>
      <c r="I14" s="60">
        <f t="shared" si="0"/>
        <v>13148010</v>
      </c>
      <c r="N14" s="4"/>
    </row>
    <row r="15" spans="1:14" ht="15.75" customHeight="1">
      <c r="A15" s="61" t="s">
        <v>31</v>
      </c>
      <c r="B15" s="61" t="s">
        <v>32</v>
      </c>
      <c r="C15" s="62"/>
      <c r="D15" s="62"/>
      <c r="E15" s="63">
        <v>11578605.380000001</v>
      </c>
      <c r="F15" s="63">
        <v>12320488</v>
      </c>
      <c r="G15" s="63">
        <v>13087075</v>
      </c>
      <c r="H15" s="63">
        <v>13197010</v>
      </c>
      <c r="I15" s="63">
        <v>13148010</v>
      </c>
    </row>
    <row r="16" spans="1:14">
      <c r="A16" s="61" t="s">
        <v>40</v>
      </c>
      <c r="B16" s="61" t="s">
        <v>41</v>
      </c>
      <c r="C16" s="62"/>
      <c r="D16" s="62"/>
      <c r="E16" s="63">
        <v>0</v>
      </c>
      <c r="F16" s="63">
        <v>0</v>
      </c>
      <c r="G16" s="63">
        <v>0</v>
      </c>
      <c r="H16" s="63">
        <v>0</v>
      </c>
      <c r="I16" s="63">
        <v>0</v>
      </c>
    </row>
    <row r="17" spans="1:11">
      <c r="A17" s="64" t="s">
        <v>77</v>
      </c>
      <c r="B17" s="65"/>
      <c r="C17" s="66"/>
      <c r="D17" s="66"/>
      <c r="E17" s="60">
        <f>+E18+E19</f>
        <v>11386346.219999999</v>
      </c>
      <c r="F17" s="60">
        <f t="shared" ref="F17:I17" si="1">+F18+F19</f>
        <v>12424877</v>
      </c>
      <c r="G17" s="60">
        <f t="shared" si="1"/>
        <v>13320234</v>
      </c>
      <c r="H17" s="60">
        <f t="shared" si="1"/>
        <v>13197010</v>
      </c>
      <c r="I17" s="60">
        <f t="shared" si="1"/>
        <v>13148010</v>
      </c>
    </row>
    <row r="18" spans="1:11" ht="15.75" customHeight="1">
      <c r="A18" s="61" t="s">
        <v>42</v>
      </c>
      <c r="B18" s="61" t="s">
        <v>43</v>
      </c>
      <c r="C18" s="62"/>
      <c r="D18" s="62"/>
      <c r="E18" s="63">
        <v>11271318.199999999</v>
      </c>
      <c r="F18" s="63">
        <v>12217138</v>
      </c>
      <c r="G18" s="63">
        <v>13159622</v>
      </c>
      <c r="H18" s="63">
        <v>13023000</v>
      </c>
      <c r="I18" s="63">
        <v>13045370</v>
      </c>
    </row>
    <row r="19" spans="1:11">
      <c r="A19" s="61" t="s">
        <v>48</v>
      </c>
      <c r="B19" s="61" t="s">
        <v>49</v>
      </c>
      <c r="C19" s="62"/>
      <c r="D19" s="62"/>
      <c r="E19" s="63">
        <v>115028.02</v>
      </c>
      <c r="F19" s="63">
        <v>207739</v>
      </c>
      <c r="G19" s="63">
        <v>160612</v>
      </c>
      <c r="H19" s="63">
        <v>174010</v>
      </c>
      <c r="I19" s="63">
        <v>102640</v>
      </c>
    </row>
    <row r="20" spans="1:11">
      <c r="A20" s="105" t="s">
        <v>78</v>
      </c>
      <c r="B20" s="106"/>
      <c r="C20" s="106"/>
      <c r="D20" s="107"/>
      <c r="E20" s="60">
        <f>+E14-E17</f>
        <v>192259.16000000201</v>
      </c>
      <c r="F20" s="60">
        <f>+F14-F17</f>
        <v>-104389</v>
      </c>
      <c r="G20" s="60">
        <f>+G14-G17</f>
        <v>-233159</v>
      </c>
      <c r="H20" s="60">
        <f>+H14-H17</f>
        <v>0</v>
      </c>
      <c r="I20" s="60">
        <f>+I14-I17</f>
        <v>0</v>
      </c>
    </row>
    <row r="21" spans="1:11">
      <c r="A21" s="67"/>
      <c r="B21" s="67"/>
      <c r="C21" s="68"/>
      <c r="D21" s="68"/>
      <c r="E21" s="68"/>
      <c r="F21" s="68"/>
      <c r="G21" s="68"/>
      <c r="H21" s="85"/>
      <c r="I21" s="85"/>
    </row>
    <row r="22" spans="1:11">
      <c r="A22" s="69" t="s">
        <v>51</v>
      </c>
      <c r="B22" s="70"/>
      <c r="C22" s="70"/>
      <c r="D22" s="70"/>
      <c r="E22" s="70"/>
      <c r="F22" s="70"/>
      <c r="G22" s="70"/>
      <c r="H22" s="85"/>
      <c r="I22" s="85"/>
    </row>
    <row r="23" spans="1:11" ht="30">
      <c r="A23" s="100" t="s">
        <v>64</v>
      </c>
      <c r="B23" s="101"/>
      <c r="C23" s="101"/>
      <c r="D23" s="102"/>
      <c r="E23" s="88" t="s">
        <v>138</v>
      </c>
      <c r="F23" s="89" t="s">
        <v>139</v>
      </c>
      <c r="G23" s="89" t="s">
        <v>140</v>
      </c>
      <c r="H23" s="89" t="s">
        <v>141</v>
      </c>
      <c r="I23" s="89" t="s">
        <v>142</v>
      </c>
    </row>
    <row r="24" spans="1:11">
      <c r="A24" s="61" t="s">
        <v>52</v>
      </c>
      <c r="B24" s="71" t="s">
        <v>53</v>
      </c>
      <c r="C24" s="72"/>
      <c r="D24" s="72"/>
      <c r="E24" s="73">
        <v>0</v>
      </c>
      <c r="F24" s="73">
        <v>0</v>
      </c>
      <c r="G24" s="73">
        <v>0</v>
      </c>
      <c r="H24" s="73">
        <v>0</v>
      </c>
      <c r="I24" s="73">
        <v>0</v>
      </c>
    </row>
    <row r="25" spans="1:11">
      <c r="A25" s="61" t="s">
        <v>54</v>
      </c>
      <c r="B25" s="61" t="s">
        <v>55</v>
      </c>
      <c r="C25" s="74"/>
      <c r="D25" s="75"/>
      <c r="E25" s="73">
        <v>151970.4</v>
      </c>
      <c r="F25" s="73">
        <v>59441</v>
      </c>
      <c r="G25" s="73">
        <v>0</v>
      </c>
      <c r="H25" s="73">
        <v>0</v>
      </c>
      <c r="I25" s="73">
        <v>0</v>
      </c>
    </row>
    <row r="26" spans="1:11">
      <c r="A26" s="105" t="s">
        <v>79</v>
      </c>
      <c r="B26" s="106" t="s">
        <v>80</v>
      </c>
      <c r="C26" s="106"/>
      <c r="D26" s="107"/>
      <c r="E26" s="76">
        <f>E24-E25</f>
        <v>-151970.4</v>
      </c>
      <c r="F26" s="76">
        <f t="shared" ref="F26:I26" si="2">F24-F25</f>
        <v>-59441</v>
      </c>
      <c r="G26" s="76">
        <f t="shared" si="2"/>
        <v>0</v>
      </c>
      <c r="H26" s="76">
        <f t="shared" si="2"/>
        <v>0</v>
      </c>
      <c r="I26" s="76">
        <f t="shared" si="2"/>
        <v>0</v>
      </c>
    </row>
    <row r="27" spans="1:11">
      <c r="A27" s="77"/>
      <c r="B27" s="77"/>
      <c r="C27" s="78"/>
      <c r="D27" s="78"/>
      <c r="E27" s="78"/>
      <c r="F27" s="78"/>
      <c r="G27" s="78"/>
      <c r="H27" s="85"/>
      <c r="I27" s="85"/>
    </row>
    <row r="28" spans="1:11">
      <c r="A28" s="79" t="s">
        <v>81</v>
      </c>
      <c r="B28" s="80"/>
      <c r="C28" s="80"/>
      <c r="D28" s="80"/>
      <c r="E28" s="80"/>
      <c r="F28" s="80"/>
      <c r="G28" s="80"/>
      <c r="H28" s="85"/>
      <c r="I28" s="85"/>
    </row>
    <row r="29" spans="1:11" ht="30">
      <c r="A29" s="100" t="s">
        <v>64</v>
      </c>
      <c r="B29" s="101"/>
      <c r="C29" s="101"/>
      <c r="D29" s="102"/>
      <c r="E29" s="88" t="s">
        <v>138</v>
      </c>
      <c r="F29" s="89" t="s">
        <v>139</v>
      </c>
      <c r="G29" s="89" t="s">
        <v>140</v>
      </c>
      <c r="H29" s="89" t="s">
        <v>141</v>
      </c>
      <c r="I29" s="89" t="s">
        <v>142</v>
      </c>
    </row>
    <row r="30" spans="1:11" ht="29.25" customHeight="1">
      <c r="A30" s="108" t="s">
        <v>82</v>
      </c>
      <c r="B30" s="109"/>
      <c r="C30" s="109"/>
      <c r="D30" s="110"/>
      <c r="E30" s="76">
        <v>123541</v>
      </c>
      <c r="F30" s="76">
        <f>+F31</f>
        <v>163830</v>
      </c>
      <c r="G30" s="76">
        <v>114770</v>
      </c>
      <c r="H30" s="76">
        <v>0</v>
      </c>
      <c r="I30" s="76">
        <v>0</v>
      </c>
    </row>
    <row r="31" spans="1:11">
      <c r="A31" s="90">
        <v>9</v>
      </c>
      <c r="B31" s="81" t="s">
        <v>83</v>
      </c>
      <c r="C31" s="62"/>
      <c r="D31" s="62"/>
      <c r="E31" s="73">
        <v>123541.27</v>
      </c>
      <c r="F31" s="73">
        <v>163830</v>
      </c>
      <c r="G31" s="73">
        <v>233159</v>
      </c>
      <c r="H31" s="73">
        <v>0</v>
      </c>
      <c r="I31" s="73">
        <v>0</v>
      </c>
    </row>
    <row r="32" spans="1:11">
      <c r="A32" s="90">
        <v>9</v>
      </c>
      <c r="B32" s="81" t="s">
        <v>84</v>
      </c>
      <c r="C32" s="62"/>
      <c r="D32" s="62"/>
      <c r="E32" s="73"/>
      <c r="F32" s="73"/>
      <c r="G32" s="73">
        <v>0</v>
      </c>
      <c r="H32" s="73">
        <v>0</v>
      </c>
      <c r="I32" s="73">
        <v>0</v>
      </c>
      <c r="K32" s="4"/>
    </row>
    <row r="33" spans="1:9" ht="30.75" customHeight="1">
      <c r="A33" s="97" t="s">
        <v>85</v>
      </c>
      <c r="B33" s="98"/>
      <c r="C33" s="98"/>
      <c r="D33" s="99"/>
      <c r="E33" s="76">
        <f>E31-E32</f>
        <v>123541.27</v>
      </c>
      <c r="F33" s="76">
        <f>+F31-F32</f>
        <v>163830</v>
      </c>
      <c r="G33" s="76">
        <f>+G31-G32</f>
        <v>233159</v>
      </c>
      <c r="H33" s="76">
        <f>+H31-H32</f>
        <v>0</v>
      </c>
      <c r="I33" s="76">
        <f>+I31-I32</f>
        <v>0</v>
      </c>
    </row>
    <row r="34" spans="1:9">
      <c r="A34" s="82"/>
      <c r="B34" s="67"/>
      <c r="C34" s="78"/>
      <c r="D34" s="78"/>
      <c r="E34" s="78"/>
      <c r="F34" s="78"/>
      <c r="G34" s="78"/>
      <c r="H34" s="85"/>
      <c r="I34" s="85"/>
    </row>
    <row r="35" spans="1:9">
      <c r="A35" s="69" t="s">
        <v>86</v>
      </c>
      <c r="B35" s="70"/>
      <c r="C35" s="70"/>
      <c r="D35" s="70"/>
      <c r="E35" s="70"/>
      <c r="F35" s="70"/>
      <c r="G35" s="70"/>
      <c r="H35" s="85"/>
      <c r="I35" s="85"/>
    </row>
    <row r="36" spans="1:9" ht="30">
      <c r="A36" s="100" t="s">
        <v>87</v>
      </c>
      <c r="B36" s="101"/>
      <c r="C36" s="101"/>
      <c r="D36" s="102"/>
      <c r="E36" s="88" t="s">
        <v>138</v>
      </c>
      <c r="F36" s="89" t="s">
        <v>139</v>
      </c>
      <c r="G36" s="89" t="s">
        <v>140</v>
      </c>
      <c r="H36" s="89" t="s">
        <v>141</v>
      </c>
      <c r="I36" s="89" t="s">
        <v>142</v>
      </c>
    </row>
    <row r="37" spans="1:9" ht="15.75" customHeight="1">
      <c r="A37" s="83" t="s">
        <v>88</v>
      </c>
      <c r="B37" s="84"/>
      <c r="C37" s="66"/>
      <c r="D37" s="66"/>
      <c r="E37" s="76">
        <f>+E14+E24+E31</f>
        <v>11702146.65</v>
      </c>
      <c r="F37" s="76">
        <f>+F14+F24+F33</f>
        <v>12484318</v>
      </c>
      <c r="G37" s="76">
        <f>+G14+G24+G33</f>
        <v>13320234</v>
      </c>
      <c r="H37" s="76">
        <f>+H14+H24</f>
        <v>13197010</v>
      </c>
      <c r="I37" s="76">
        <f>+I14+I24</f>
        <v>13148010</v>
      </c>
    </row>
    <row r="38" spans="1:9" ht="15.75" customHeight="1">
      <c r="A38" s="83" t="s">
        <v>89</v>
      </c>
      <c r="B38" s="84"/>
      <c r="C38" s="66"/>
      <c r="D38" s="66"/>
      <c r="E38" s="76">
        <f>+E17+E25+E32</f>
        <v>11538316.619999999</v>
      </c>
      <c r="F38" s="76">
        <f>+F17+F25</f>
        <v>12484318</v>
      </c>
      <c r="G38" s="76">
        <f>+G17+G25</f>
        <v>13320234</v>
      </c>
      <c r="H38" s="76">
        <f>+H17+H25</f>
        <v>13197010</v>
      </c>
      <c r="I38" s="76">
        <f>+I17+I25</f>
        <v>13148010</v>
      </c>
    </row>
    <row r="39" spans="1:9" ht="61.5" customHeight="1">
      <c r="A39" s="103" t="s">
        <v>90</v>
      </c>
      <c r="B39" s="98"/>
      <c r="C39" s="98"/>
      <c r="D39" s="99"/>
      <c r="E39" s="76">
        <f>+E37-E38</f>
        <v>163830.03000000119</v>
      </c>
      <c r="F39" s="76">
        <f t="shared" ref="F39:G39" si="3">+F37-F38</f>
        <v>0</v>
      </c>
      <c r="G39" s="76">
        <f t="shared" si="3"/>
        <v>0</v>
      </c>
      <c r="H39" s="76">
        <f t="shared" ref="H39:I39" si="4">+H37-H38</f>
        <v>0</v>
      </c>
      <c r="I39" s="76">
        <f t="shared" si="4"/>
        <v>0</v>
      </c>
    </row>
    <row r="40" spans="1:9">
      <c r="A40" s="85"/>
      <c r="B40" s="85"/>
      <c r="C40" s="85"/>
      <c r="D40" s="85"/>
      <c r="E40" s="91"/>
      <c r="F40" s="85"/>
      <c r="G40" s="85"/>
      <c r="H40" s="85"/>
      <c r="I40" s="85"/>
    </row>
    <row r="41" spans="1:9">
      <c r="A41" s="12"/>
      <c r="B41" s="12"/>
      <c r="C41" s="12"/>
      <c r="D41" s="12"/>
      <c r="E41" s="57"/>
      <c r="F41" s="57"/>
      <c r="G41" s="57"/>
      <c r="H41" s="57"/>
      <c r="I41" s="57"/>
    </row>
    <row r="42" spans="1:9">
      <c r="A42" s="12"/>
      <c r="B42" s="12"/>
      <c r="C42" s="12"/>
      <c r="D42" s="12"/>
      <c r="E42" s="57"/>
      <c r="F42" s="57"/>
      <c r="G42" s="57"/>
      <c r="H42" s="57"/>
      <c r="I42" s="57"/>
    </row>
    <row r="43" spans="1:9">
      <c r="A43" s="12"/>
      <c r="B43" s="12"/>
      <c r="C43" s="12"/>
      <c r="D43" s="12"/>
      <c r="E43" s="57"/>
      <c r="F43" s="57"/>
      <c r="G43" s="57"/>
      <c r="H43" s="57"/>
      <c r="I43" s="57"/>
    </row>
    <row r="44" spans="1:9">
      <c r="A44" s="12"/>
      <c r="B44" s="12"/>
      <c r="C44" s="12"/>
      <c r="D44" s="12"/>
      <c r="E44" s="57"/>
      <c r="F44" s="57"/>
      <c r="G44" s="57"/>
      <c r="H44" s="57"/>
      <c r="I44" s="57"/>
    </row>
    <row r="45" spans="1:9">
      <c r="A45" s="12"/>
      <c r="B45" s="12"/>
      <c r="C45" s="12"/>
      <c r="D45" s="12"/>
      <c r="E45" s="57"/>
      <c r="F45" s="57"/>
      <c r="G45" s="57"/>
      <c r="H45" s="57"/>
      <c r="I45" s="57"/>
    </row>
  </sheetData>
  <mergeCells count="15">
    <mergeCell ref="H1:I1"/>
    <mergeCell ref="A3:I3"/>
    <mergeCell ref="A5:I5"/>
    <mergeCell ref="A7:E7"/>
    <mergeCell ref="A9:I9"/>
    <mergeCell ref="A33:D33"/>
    <mergeCell ref="A36:D36"/>
    <mergeCell ref="A39:D39"/>
    <mergeCell ref="A10:I11"/>
    <mergeCell ref="A13:D13"/>
    <mergeCell ref="A20:D20"/>
    <mergeCell ref="A23:D23"/>
    <mergeCell ref="A26:D26"/>
    <mergeCell ref="A29:D29"/>
    <mergeCell ref="A30:D30"/>
  </mergeCells>
  <printOptions horizontalCentered="1"/>
  <pageMargins left="0.27559055118110237" right="0.27559055118110237" top="0.55118110236220474" bottom="0.35433070866141736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4"/>
  <sheetViews>
    <sheetView topLeftCell="A28" zoomScaleNormal="100" workbookViewId="0">
      <selection activeCell="A4" sqref="A4"/>
    </sheetView>
  </sheetViews>
  <sheetFormatPr defaultRowHeight="15"/>
  <cols>
    <col min="1" max="1" width="6.85546875" style="5" customWidth="1"/>
    <col min="2" max="2" width="49" style="1" customWidth="1"/>
    <col min="3" max="3" width="14.42578125" style="2" customWidth="1"/>
    <col min="4" max="4" width="12.42578125" style="2" customWidth="1"/>
    <col min="5" max="5" width="13.42578125" style="2" customWidth="1"/>
    <col min="7" max="7" width="11.140625" bestFit="1" customWidth="1"/>
    <col min="9" max="10" width="10.140625" bestFit="1" customWidth="1"/>
  </cols>
  <sheetData>
    <row r="1" spans="1:7">
      <c r="A1" s="119" t="s">
        <v>28</v>
      </c>
      <c r="B1" s="119"/>
      <c r="C1" s="119"/>
      <c r="D1" s="119"/>
      <c r="E1" s="119"/>
    </row>
    <row r="2" spans="1:7" ht="15.75" customHeight="1">
      <c r="A2" s="118" t="s">
        <v>151</v>
      </c>
      <c r="B2" s="118"/>
      <c r="C2" s="118"/>
      <c r="D2" s="118"/>
      <c r="E2" s="118"/>
    </row>
    <row r="3" spans="1:7" ht="15.75" customHeight="1">
      <c r="A3" s="118"/>
      <c r="B3" s="118"/>
      <c r="C3" s="118"/>
      <c r="D3" s="118"/>
      <c r="E3" s="118"/>
    </row>
    <row r="4" spans="1:7" ht="15.75" customHeight="1">
      <c r="A4" s="52"/>
      <c r="B4" s="52"/>
      <c r="C4" s="52"/>
      <c r="D4" s="52"/>
      <c r="E4" s="52"/>
    </row>
    <row r="5" spans="1:7" ht="26.25">
      <c r="A5" s="120" t="s">
        <v>29</v>
      </c>
      <c r="B5" s="121"/>
      <c r="C5" s="11" t="s">
        <v>143</v>
      </c>
      <c r="D5" s="14" t="s">
        <v>141</v>
      </c>
      <c r="E5" s="15" t="s">
        <v>144</v>
      </c>
    </row>
    <row r="6" spans="1:7">
      <c r="A6" s="53" t="s">
        <v>30</v>
      </c>
      <c r="B6" s="30"/>
      <c r="C6" s="31"/>
      <c r="D6" s="31"/>
      <c r="E6" s="31"/>
    </row>
    <row r="7" spans="1:7">
      <c r="A7" s="35" t="s">
        <v>31</v>
      </c>
      <c r="B7" s="36" t="s">
        <v>32</v>
      </c>
      <c r="C7" s="37">
        <f>+C8+C11+C13+C15+C18</f>
        <v>13087075</v>
      </c>
      <c r="D7" s="37">
        <f>D8+D11+D13+D15+D18</f>
        <v>13197010</v>
      </c>
      <c r="E7" s="37">
        <f>E8+E11+E13+E15+E18</f>
        <v>13148010</v>
      </c>
      <c r="G7" s="8"/>
    </row>
    <row r="8" spans="1:7">
      <c r="A8" s="38">
        <v>63</v>
      </c>
      <c r="B8" s="39" t="s">
        <v>33</v>
      </c>
      <c r="C8" s="29">
        <f>C9+C10</f>
        <v>70940</v>
      </c>
      <c r="D8" s="29">
        <v>30000</v>
      </c>
      <c r="E8" s="29">
        <v>30000</v>
      </c>
      <c r="G8" s="8"/>
    </row>
    <row r="9" spans="1:7">
      <c r="A9" s="40">
        <v>634</v>
      </c>
      <c r="B9" s="41" t="s">
        <v>121</v>
      </c>
      <c r="C9" s="31">
        <v>7500</v>
      </c>
      <c r="D9" s="31"/>
      <c r="E9" s="31"/>
      <c r="G9" s="8"/>
    </row>
    <row r="10" spans="1:7" ht="25.5">
      <c r="A10" s="40">
        <v>636</v>
      </c>
      <c r="B10" s="41" t="s">
        <v>122</v>
      </c>
      <c r="C10" s="31">
        <v>63440</v>
      </c>
      <c r="D10" s="31"/>
      <c r="E10" s="31"/>
      <c r="G10" s="8"/>
    </row>
    <row r="11" spans="1:7">
      <c r="A11" s="38">
        <v>64</v>
      </c>
      <c r="B11" s="39" t="s">
        <v>34</v>
      </c>
      <c r="C11" s="29">
        <f>C12</f>
        <v>10</v>
      </c>
      <c r="D11" s="29">
        <v>10</v>
      </c>
      <c r="E11" s="29">
        <v>10</v>
      </c>
    </row>
    <row r="12" spans="1:7">
      <c r="A12" s="40">
        <v>641</v>
      </c>
      <c r="B12" s="41" t="s">
        <v>35</v>
      </c>
      <c r="C12" s="31">
        <v>10</v>
      </c>
      <c r="D12" s="31"/>
      <c r="E12" s="31"/>
    </row>
    <row r="13" spans="1:7" ht="25.5">
      <c r="A13" s="38">
        <v>65</v>
      </c>
      <c r="B13" s="39" t="s">
        <v>119</v>
      </c>
      <c r="C13" s="29">
        <f>C14</f>
        <v>2914000</v>
      </c>
      <c r="D13" s="29">
        <v>2905000</v>
      </c>
      <c r="E13" s="29">
        <v>2805000</v>
      </c>
    </row>
    <row r="14" spans="1:7">
      <c r="A14" s="40">
        <v>652</v>
      </c>
      <c r="B14" s="41" t="s">
        <v>120</v>
      </c>
      <c r="C14" s="31">
        <v>2914000</v>
      </c>
      <c r="D14" s="31"/>
      <c r="E14" s="31"/>
    </row>
    <row r="15" spans="1:7" ht="25.5">
      <c r="A15" s="38" t="s">
        <v>36</v>
      </c>
      <c r="B15" s="39" t="s">
        <v>37</v>
      </c>
      <c r="C15" s="29">
        <f>C16+C17</f>
        <v>55603</v>
      </c>
      <c r="D15" s="29">
        <v>45000</v>
      </c>
      <c r="E15" s="29">
        <v>45000</v>
      </c>
    </row>
    <row r="16" spans="1:7">
      <c r="A16" s="40" t="s">
        <v>38</v>
      </c>
      <c r="B16" s="41" t="s">
        <v>39</v>
      </c>
      <c r="C16" s="31">
        <v>38103</v>
      </c>
      <c r="D16" s="31"/>
      <c r="E16" s="31"/>
    </row>
    <row r="17" spans="1:10">
      <c r="A17" s="40">
        <v>663</v>
      </c>
      <c r="B17" s="41" t="s">
        <v>123</v>
      </c>
      <c r="C17" s="31">
        <v>17500</v>
      </c>
      <c r="D17" s="31"/>
      <c r="E17" s="31"/>
    </row>
    <row r="18" spans="1:10" ht="25.5">
      <c r="A18" s="38">
        <v>67</v>
      </c>
      <c r="B18" s="39" t="s">
        <v>71</v>
      </c>
      <c r="C18" s="29">
        <f>C19</f>
        <v>10046522</v>
      </c>
      <c r="D18" s="29">
        <v>10217000</v>
      </c>
      <c r="E18" s="29">
        <v>10268000</v>
      </c>
    </row>
    <row r="19" spans="1:10" ht="25.5">
      <c r="A19" s="40">
        <v>671</v>
      </c>
      <c r="B19" s="41" t="s">
        <v>72</v>
      </c>
      <c r="C19" s="31">
        <v>10046522</v>
      </c>
      <c r="D19" s="31"/>
      <c r="E19" s="31"/>
      <c r="I19" s="8"/>
      <c r="J19" s="8"/>
    </row>
    <row r="20" spans="1:10">
      <c r="A20" s="35" t="s">
        <v>42</v>
      </c>
      <c r="B20" s="36" t="s">
        <v>43</v>
      </c>
      <c r="C20" s="37">
        <f>+C21+C25+C31+C34+C36</f>
        <v>13159622</v>
      </c>
      <c r="D20" s="37">
        <f>+D21+D25+D31+D34+D36</f>
        <v>13023000</v>
      </c>
      <c r="E20" s="37">
        <f>+E21+E25+E31+E34+E36</f>
        <v>13045370</v>
      </c>
      <c r="G20" s="8"/>
      <c r="H20" s="8"/>
      <c r="I20" s="8"/>
    </row>
    <row r="21" spans="1:10">
      <c r="A21" s="42" t="s">
        <v>0</v>
      </c>
      <c r="B21" s="39" t="s">
        <v>1</v>
      </c>
      <c r="C21" s="29">
        <f>SUM(C22:C24)</f>
        <v>10237311</v>
      </c>
      <c r="D21" s="29">
        <v>10226852</v>
      </c>
      <c r="E21" s="29">
        <v>10279615</v>
      </c>
      <c r="I21" s="8"/>
    </row>
    <row r="22" spans="1:10">
      <c r="A22" s="43" t="s">
        <v>2</v>
      </c>
      <c r="B22" s="41" t="s">
        <v>3</v>
      </c>
      <c r="C22" s="54">
        <v>8192500</v>
      </c>
      <c r="D22" s="31"/>
      <c r="E22" s="31"/>
    </row>
    <row r="23" spans="1:10">
      <c r="A23" s="43" t="s">
        <v>4</v>
      </c>
      <c r="B23" s="41" t="s">
        <v>5</v>
      </c>
      <c r="C23" s="54">
        <v>740000</v>
      </c>
      <c r="D23" s="31"/>
      <c r="E23" s="31"/>
    </row>
    <row r="24" spans="1:10">
      <c r="A24" s="43" t="s">
        <v>6</v>
      </c>
      <c r="B24" s="41" t="s">
        <v>7</v>
      </c>
      <c r="C24" s="54">
        <v>1304811</v>
      </c>
      <c r="D24" s="31"/>
      <c r="E24" s="31"/>
    </row>
    <row r="25" spans="1:10">
      <c r="A25" s="42" t="s">
        <v>8</v>
      </c>
      <c r="B25" s="39" t="s">
        <v>9</v>
      </c>
      <c r="C25" s="29">
        <f>SUM(C26:C30)</f>
        <v>2896611</v>
      </c>
      <c r="D25" s="29">
        <v>2790448</v>
      </c>
      <c r="E25" s="29">
        <v>2760055</v>
      </c>
    </row>
    <row r="26" spans="1:10">
      <c r="A26" s="43" t="s">
        <v>10</v>
      </c>
      <c r="B26" s="41" t="s">
        <v>11</v>
      </c>
      <c r="C26" s="54">
        <v>409400</v>
      </c>
      <c r="D26" s="31"/>
      <c r="E26" s="31"/>
    </row>
    <row r="27" spans="1:10">
      <c r="A27" s="43" t="s">
        <v>12</v>
      </c>
      <c r="B27" s="41" t="s">
        <v>13</v>
      </c>
      <c r="C27" s="54">
        <v>1758653</v>
      </c>
      <c r="D27" s="31"/>
      <c r="E27" s="31"/>
    </row>
    <row r="28" spans="1:10">
      <c r="A28" s="43" t="s">
        <v>14</v>
      </c>
      <c r="B28" s="41" t="s">
        <v>15</v>
      </c>
      <c r="C28" s="54">
        <v>588426</v>
      </c>
      <c r="D28" s="31"/>
      <c r="E28" s="31"/>
    </row>
    <row r="29" spans="1:10">
      <c r="A29" s="43" t="s">
        <v>44</v>
      </c>
      <c r="B29" s="41" t="s">
        <v>45</v>
      </c>
      <c r="C29" s="31">
        <v>17212</v>
      </c>
      <c r="D29" s="31"/>
      <c r="E29" s="31"/>
    </row>
    <row r="30" spans="1:10">
      <c r="A30" s="43" t="s">
        <v>16</v>
      </c>
      <c r="B30" s="41" t="s">
        <v>17</v>
      </c>
      <c r="C30" s="54">
        <v>122920</v>
      </c>
      <c r="D30" s="31"/>
      <c r="E30" s="31"/>
    </row>
    <row r="31" spans="1:10">
      <c r="A31" s="42" t="s">
        <v>18</v>
      </c>
      <c r="B31" s="39" t="s">
        <v>19</v>
      </c>
      <c r="C31" s="29">
        <f>SUM(C32:C33)</f>
        <v>5700</v>
      </c>
      <c r="D31" s="29">
        <v>5700</v>
      </c>
      <c r="E31" s="29">
        <v>5700</v>
      </c>
    </row>
    <row r="32" spans="1:10">
      <c r="A32" s="43" t="s">
        <v>46</v>
      </c>
      <c r="B32" s="41" t="s">
        <v>47</v>
      </c>
      <c r="C32" s="31"/>
      <c r="D32" s="31"/>
      <c r="E32" s="31"/>
    </row>
    <row r="33" spans="1:5">
      <c r="A33" s="43" t="s">
        <v>20</v>
      </c>
      <c r="B33" s="41" t="s">
        <v>21</v>
      </c>
      <c r="C33" s="54">
        <v>5700</v>
      </c>
      <c r="D33" s="31"/>
      <c r="E33" s="31"/>
    </row>
    <row r="34" spans="1:5" ht="25.5">
      <c r="A34" s="44">
        <v>37</v>
      </c>
      <c r="B34" s="39" t="s">
        <v>101</v>
      </c>
      <c r="C34" s="55">
        <f>C35</f>
        <v>20000</v>
      </c>
      <c r="D34" s="29">
        <v>0</v>
      </c>
      <c r="E34" s="29">
        <v>0</v>
      </c>
    </row>
    <row r="35" spans="1:5">
      <c r="A35" s="45">
        <v>372</v>
      </c>
      <c r="B35" s="41" t="s">
        <v>103</v>
      </c>
      <c r="C35" s="54">
        <v>20000</v>
      </c>
      <c r="D35" s="29"/>
      <c r="E35" s="29"/>
    </row>
    <row r="36" spans="1:5">
      <c r="A36" s="44">
        <v>38</v>
      </c>
      <c r="B36" s="39" t="s">
        <v>131</v>
      </c>
      <c r="C36" s="55">
        <f>C37</f>
        <v>0</v>
      </c>
      <c r="D36" s="29">
        <v>0</v>
      </c>
      <c r="E36" s="29">
        <v>0</v>
      </c>
    </row>
    <row r="37" spans="1:5">
      <c r="A37" s="45">
        <v>383</v>
      </c>
      <c r="B37" s="41" t="s">
        <v>132</v>
      </c>
      <c r="C37" s="54"/>
      <c r="D37" s="31"/>
      <c r="E37" s="31"/>
    </row>
    <row r="38" spans="1:5">
      <c r="A38" s="35" t="s">
        <v>48</v>
      </c>
      <c r="B38" s="36" t="s">
        <v>49</v>
      </c>
      <c r="C38" s="37">
        <f>+C39+C41</f>
        <v>160612</v>
      </c>
      <c r="D38" s="37">
        <f>+D39+D41</f>
        <v>174010</v>
      </c>
      <c r="E38" s="37">
        <f>+E39+E41</f>
        <v>102640</v>
      </c>
    </row>
    <row r="39" spans="1:5">
      <c r="A39" s="92">
        <v>41</v>
      </c>
      <c r="B39" s="39" t="s">
        <v>133</v>
      </c>
      <c r="C39" s="29">
        <f>+C40</f>
        <v>8103</v>
      </c>
      <c r="D39" s="29">
        <f t="shared" ref="D39:E39" si="0">+D40</f>
        <v>0</v>
      </c>
      <c r="E39" s="29">
        <f t="shared" si="0"/>
        <v>0</v>
      </c>
    </row>
    <row r="40" spans="1:5">
      <c r="A40" s="93">
        <v>412</v>
      </c>
      <c r="B40" s="41" t="s">
        <v>134</v>
      </c>
      <c r="C40" s="31">
        <v>8103</v>
      </c>
      <c r="D40" s="31"/>
      <c r="E40" s="31"/>
    </row>
    <row r="41" spans="1:5">
      <c r="A41" s="42" t="s">
        <v>22</v>
      </c>
      <c r="B41" s="39" t="s">
        <v>23</v>
      </c>
      <c r="C41" s="29">
        <f>+C42+C43</f>
        <v>152509</v>
      </c>
      <c r="D41" s="29">
        <v>174010</v>
      </c>
      <c r="E41" s="29">
        <v>102640</v>
      </c>
    </row>
    <row r="42" spans="1:5">
      <c r="A42" s="43" t="s">
        <v>24</v>
      </c>
      <c r="B42" s="41" t="s">
        <v>25</v>
      </c>
      <c r="C42" s="31">
        <v>152509</v>
      </c>
      <c r="D42" s="31"/>
      <c r="E42" s="31"/>
    </row>
    <row r="43" spans="1:5">
      <c r="A43" s="43" t="s">
        <v>50</v>
      </c>
      <c r="B43" s="41" t="s">
        <v>26</v>
      </c>
      <c r="C43" s="31"/>
      <c r="D43" s="31"/>
      <c r="E43" s="31"/>
    </row>
    <row r="44" spans="1:5">
      <c r="A44" s="43"/>
      <c r="B44" s="41"/>
      <c r="C44" s="31"/>
      <c r="D44" s="31"/>
      <c r="E44" s="31"/>
    </row>
    <row r="45" spans="1:5">
      <c r="A45" s="56" t="s">
        <v>51</v>
      </c>
      <c r="B45" s="12"/>
      <c r="C45" s="57"/>
      <c r="D45" s="57"/>
      <c r="E45" s="57"/>
    </row>
    <row r="46" spans="1:5">
      <c r="A46" s="35" t="s">
        <v>52</v>
      </c>
      <c r="B46" s="36" t="s">
        <v>53</v>
      </c>
      <c r="C46" s="37">
        <v>0</v>
      </c>
      <c r="D46" s="37">
        <v>0</v>
      </c>
      <c r="E46" s="37">
        <v>0</v>
      </c>
    </row>
    <row r="47" spans="1:5">
      <c r="A47" s="35" t="s">
        <v>54</v>
      </c>
      <c r="B47" s="36" t="s">
        <v>55</v>
      </c>
      <c r="C47" s="37">
        <v>0</v>
      </c>
      <c r="D47" s="37">
        <v>0</v>
      </c>
      <c r="E47" s="37">
        <v>0</v>
      </c>
    </row>
    <row r="48" spans="1:5">
      <c r="A48" s="43"/>
      <c r="B48" s="41"/>
      <c r="C48" s="31"/>
      <c r="D48" s="31"/>
      <c r="E48" s="31"/>
    </row>
    <row r="49" spans="1:5">
      <c r="A49" s="56" t="s">
        <v>130</v>
      </c>
      <c r="B49" s="41"/>
      <c r="C49" s="31"/>
      <c r="D49" s="31"/>
      <c r="E49" s="31"/>
    </row>
    <row r="50" spans="1:5">
      <c r="A50" s="35" t="s">
        <v>56</v>
      </c>
      <c r="B50" s="36" t="s">
        <v>57</v>
      </c>
      <c r="C50" s="37">
        <f>C51</f>
        <v>233159</v>
      </c>
      <c r="D50" s="37">
        <v>0</v>
      </c>
      <c r="E50" s="37">
        <v>0</v>
      </c>
    </row>
    <row r="51" spans="1:5">
      <c r="A51" s="42" t="s">
        <v>58</v>
      </c>
      <c r="B51" s="39" t="s">
        <v>59</v>
      </c>
      <c r="C51" s="29">
        <f>C52</f>
        <v>233159</v>
      </c>
      <c r="D51" s="29">
        <v>0</v>
      </c>
      <c r="E51" s="29">
        <v>0</v>
      </c>
    </row>
    <row r="52" spans="1:5">
      <c r="A52" s="43" t="s">
        <v>60</v>
      </c>
      <c r="B52" s="41" t="s">
        <v>61</v>
      </c>
      <c r="C52" s="31">
        <v>233159</v>
      </c>
      <c r="D52" s="31"/>
      <c r="E52" s="31"/>
    </row>
    <row r="53" spans="1:5">
      <c r="A53" s="43" t="s">
        <v>60</v>
      </c>
      <c r="B53" s="41" t="s">
        <v>62</v>
      </c>
      <c r="C53" s="31">
        <v>0</v>
      </c>
      <c r="D53" s="31"/>
      <c r="E53" s="31"/>
    </row>
    <row r="54" spans="1:5">
      <c r="A54" s="46"/>
      <c r="B54" s="30"/>
      <c r="C54" s="31"/>
      <c r="D54" s="31"/>
      <c r="E54" s="31"/>
    </row>
    <row r="55" spans="1:5">
      <c r="A55" s="46"/>
      <c r="B55" s="30"/>
      <c r="C55" s="31"/>
      <c r="D55" s="31"/>
      <c r="E55" s="31"/>
    </row>
    <row r="56" spans="1:5">
      <c r="A56" s="46"/>
      <c r="B56" s="30"/>
      <c r="C56" s="31"/>
      <c r="D56" s="31"/>
      <c r="E56" s="31"/>
    </row>
    <row r="57" spans="1:5">
      <c r="A57" s="47" t="s">
        <v>63</v>
      </c>
      <c r="B57" s="30"/>
      <c r="C57" s="31"/>
      <c r="D57" s="31"/>
      <c r="E57" s="31"/>
    </row>
    <row r="58" spans="1:5" ht="26.25">
      <c r="A58" s="122" t="s">
        <v>64</v>
      </c>
      <c r="B58" s="122"/>
      <c r="C58" s="11" t="s">
        <v>143</v>
      </c>
      <c r="D58" s="14" t="s">
        <v>141</v>
      </c>
      <c r="E58" s="15" t="s">
        <v>144</v>
      </c>
    </row>
    <row r="59" spans="1:5">
      <c r="A59" s="48" t="s">
        <v>65</v>
      </c>
      <c r="B59" s="48" t="s">
        <v>66</v>
      </c>
      <c r="C59" s="49">
        <f>+C18</f>
        <v>10046522</v>
      </c>
      <c r="D59" s="49">
        <f>+D18</f>
        <v>10217000</v>
      </c>
      <c r="E59" s="49">
        <v>10268000</v>
      </c>
    </row>
    <row r="60" spans="1:5">
      <c r="A60" s="50" t="s">
        <v>67</v>
      </c>
      <c r="B60" s="50" t="s">
        <v>68</v>
      </c>
      <c r="C60" s="49">
        <f>+C12+C16</f>
        <v>38113</v>
      </c>
      <c r="D60" s="49">
        <v>30010</v>
      </c>
      <c r="E60" s="49">
        <v>30010</v>
      </c>
    </row>
    <row r="61" spans="1:5">
      <c r="A61" s="50" t="s">
        <v>124</v>
      </c>
      <c r="B61" s="50" t="s">
        <v>125</v>
      </c>
      <c r="C61" s="49">
        <v>2909000</v>
      </c>
      <c r="D61" s="49">
        <v>2900000</v>
      </c>
      <c r="E61" s="49">
        <v>2800000</v>
      </c>
    </row>
    <row r="62" spans="1:5">
      <c r="A62" s="50" t="s">
        <v>69</v>
      </c>
      <c r="B62" s="50" t="s">
        <v>70</v>
      </c>
      <c r="C62" s="49">
        <v>70940</v>
      </c>
      <c r="D62" s="51">
        <v>30000</v>
      </c>
      <c r="E62" s="51">
        <v>30000</v>
      </c>
    </row>
    <row r="63" spans="1:5">
      <c r="A63" s="50" t="s">
        <v>126</v>
      </c>
      <c r="B63" s="50" t="s">
        <v>127</v>
      </c>
      <c r="C63" s="49">
        <f>C17</f>
        <v>17500</v>
      </c>
      <c r="D63" s="51">
        <v>15000</v>
      </c>
      <c r="E63" s="51">
        <v>15000</v>
      </c>
    </row>
    <row r="64" spans="1:5">
      <c r="A64" s="50" t="s">
        <v>136</v>
      </c>
      <c r="B64" s="50" t="s">
        <v>137</v>
      </c>
      <c r="C64" s="49">
        <v>5000</v>
      </c>
      <c r="D64" s="51">
        <v>5000</v>
      </c>
      <c r="E64" s="51">
        <v>5000</v>
      </c>
    </row>
    <row r="65" spans="1:5">
      <c r="A65" s="46"/>
      <c r="B65" s="30"/>
      <c r="C65" s="31">
        <f>+C59+C60+C61+C62+C63+C64</f>
        <v>13087075</v>
      </c>
      <c r="D65" s="31">
        <f>+D59+D60+D61+D62+D63+D64</f>
        <v>13197010</v>
      </c>
      <c r="E65" s="31">
        <f>+E59+E60+E61+E62+E63+E64</f>
        <v>13148010</v>
      </c>
    </row>
    <row r="66" spans="1:5">
      <c r="A66" s="46"/>
      <c r="B66" s="30"/>
      <c r="C66" s="31"/>
      <c r="D66" s="31"/>
      <c r="E66" s="31"/>
    </row>
    <row r="67" spans="1:5">
      <c r="A67" s="117"/>
      <c r="B67" s="117"/>
      <c r="C67" s="6"/>
      <c r="D67" s="6"/>
      <c r="E67" s="6"/>
    </row>
    <row r="68" spans="1:5">
      <c r="A68" s="117"/>
      <c r="B68" s="117"/>
      <c r="C68" s="6"/>
      <c r="D68" s="6"/>
      <c r="E68" s="6"/>
    </row>
    <row r="69" spans="1:5">
      <c r="A69" s="117"/>
      <c r="B69" s="117"/>
      <c r="C69" s="6"/>
      <c r="D69" s="6"/>
      <c r="E69" s="6"/>
    </row>
    <row r="70" spans="1:5">
      <c r="A70" s="117"/>
      <c r="B70" s="117"/>
      <c r="C70" s="6"/>
      <c r="D70" s="6"/>
      <c r="E70" s="6"/>
    </row>
    <row r="71" spans="1:5">
      <c r="A71" s="117"/>
      <c r="B71" s="117"/>
      <c r="C71" s="6"/>
      <c r="D71" s="6"/>
      <c r="E71" s="6"/>
    </row>
    <row r="72" spans="1:5">
      <c r="A72" s="117"/>
      <c r="B72" s="117"/>
      <c r="C72" s="6"/>
      <c r="D72" s="6"/>
      <c r="E72" s="6"/>
    </row>
    <row r="73" spans="1:5">
      <c r="A73" s="117"/>
      <c r="B73" s="117"/>
      <c r="C73" s="6"/>
      <c r="D73" s="6"/>
      <c r="E73" s="6"/>
    </row>
    <row r="74" spans="1:5">
      <c r="C74" s="7"/>
      <c r="D74" s="7"/>
      <c r="E74" s="7"/>
    </row>
  </sheetData>
  <mergeCells count="11">
    <mergeCell ref="A68:B68"/>
    <mergeCell ref="A2:E3"/>
    <mergeCell ref="A1:E1"/>
    <mergeCell ref="A5:B5"/>
    <mergeCell ref="A58:B58"/>
    <mergeCell ref="A67:B67"/>
    <mergeCell ref="A69:B69"/>
    <mergeCell ref="A70:B70"/>
    <mergeCell ref="A71:B71"/>
    <mergeCell ref="A72:B72"/>
    <mergeCell ref="A73:B73"/>
  </mergeCells>
  <pageMargins left="0.7" right="0.7" top="0.75" bottom="0.75" header="0.3" footer="0.3"/>
  <pageSetup paperSize="9" scale="88" orientation="portrait" verticalDpi="4294967294" r:id="rId1"/>
  <rowBreaks count="1" manualBreakCount="1">
    <brk id="6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21"/>
  <sheetViews>
    <sheetView tabSelected="1" zoomScaleNormal="100" workbookViewId="0">
      <selection activeCell="A118" sqref="A118"/>
    </sheetView>
  </sheetViews>
  <sheetFormatPr defaultRowHeight="15"/>
  <cols>
    <col min="2" max="2" width="57.7109375" customWidth="1"/>
    <col min="3" max="3" width="12.28515625" customWidth="1"/>
    <col min="4" max="4" width="10.85546875" customWidth="1"/>
    <col min="5" max="5" width="11.28515625" customWidth="1"/>
    <col min="10" max="10" width="10.140625" bestFit="1" customWidth="1"/>
  </cols>
  <sheetData>
    <row r="1" spans="1:10">
      <c r="A1" s="125" t="s">
        <v>27</v>
      </c>
      <c r="B1" s="125"/>
      <c r="C1" s="125"/>
      <c r="D1" s="125"/>
      <c r="E1" s="125"/>
    </row>
    <row r="2" spans="1:10" ht="15.75" customHeight="1">
      <c r="A2" s="126" t="s">
        <v>91</v>
      </c>
      <c r="B2" s="126"/>
      <c r="C2" s="126"/>
      <c r="D2" s="126"/>
      <c r="E2" s="126"/>
    </row>
    <row r="3" spans="1:10" ht="15.75" customHeight="1">
      <c r="A3" s="124" t="s">
        <v>147</v>
      </c>
      <c r="B3" s="124"/>
      <c r="C3" s="124"/>
      <c r="D3" s="124"/>
      <c r="E3" s="124"/>
    </row>
    <row r="4" spans="1:10">
      <c r="A4" s="124"/>
      <c r="B4" s="124"/>
      <c r="C4" s="124"/>
      <c r="D4" s="124"/>
      <c r="E4" s="124"/>
    </row>
    <row r="5" spans="1:10">
      <c r="A5" s="13"/>
      <c r="B5" s="13"/>
      <c r="C5" s="13"/>
      <c r="D5" s="13"/>
      <c r="E5" s="13"/>
    </row>
    <row r="6" spans="1:10" ht="25.5">
      <c r="A6" s="9"/>
      <c r="B6" s="10"/>
      <c r="C6" s="14" t="s">
        <v>140</v>
      </c>
      <c r="D6" s="14" t="s">
        <v>141</v>
      </c>
      <c r="E6" s="15" t="s">
        <v>142</v>
      </c>
    </row>
    <row r="7" spans="1:10">
      <c r="A7" s="16" t="s">
        <v>128</v>
      </c>
      <c r="B7" s="16"/>
      <c r="C7" s="17">
        <f>C8</f>
        <v>13320234</v>
      </c>
      <c r="D7" s="17">
        <f t="shared" ref="D7:E7" si="0">D8</f>
        <v>13197010</v>
      </c>
      <c r="E7" s="17">
        <f t="shared" si="0"/>
        <v>13148010</v>
      </c>
    </row>
    <row r="8" spans="1:10">
      <c r="A8" s="18" t="s">
        <v>94</v>
      </c>
      <c r="B8" s="18"/>
      <c r="C8" s="19">
        <f>C9</f>
        <v>13320234</v>
      </c>
      <c r="D8" s="19">
        <f>D9</f>
        <v>13197010</v>
      </c>
      <c r="E8" s="19">
        <f>E9</f>
        <v>13148010</v>
      </c>
    </row>
    <row r="9" spans="1:10">
      <c r="A9" s="20" t="s">
        <v>95</v>
      </c>
      <c r="B9" s="20"/>
      <c r="C9" s="21">
        <f>C10+C44+C55+C64+C72+C84+C93</f>
        <v>13320234</v>
      </c>
      <c r="D9" s="21">
        <f>D10+D44+D55+D64+D72+D84+D93</f>
        <v>13197010</v>
      </c>
      <c r="E9" s="21">
        <f>E10+E44+E55+E64+E72+E84+E93</f>
        <v>13148010</v>
      </c>
    </row>
    <row r="10" spans="1:10">
      <c r="A10" s="22" t="s">
        <v>96</v>
      </c>
      <c r="B10" s="22"/>
      <c r="C10" s="23">
        <f>C11+C20+C35+C40</f>
        <v>12935401</v>
      </c>
      <c r="D10" s="23">
        <f>D11+D20+D35+D40</f>
        <v>12902835</v>
      </c>
      <c r="E10" s="23">
        <f>E11+E20+E35+E40</f>
        <v>12923245</v>
      </c>
    </row>
    <row r="11" spans="1:10">
      <c r="A11" s="24" t="s">
        <v>97</v>
      </c>
      <c r="B11" s="24"/>
      <c r="C11" s="25">
        <f>C12</f>
        <v>10036522</v>
      </c>
      <c r="D11" s="25">
        <f>D12</f>
        <v>10207000</v>
      </c>
      <c r="E11" s="25">
        <f>E12</f>
        <v>10258000</v>
      </c>
    </row>
    <row r="12" spans="1:10">
      <c r="A12" s="26" t="s">
        <v>98</v>
      </c>
      <c r="B12" s="26"/>
      <c r="C12" s="27">
        <f>C13+C17</f>
        <v>10036522</v>
      </c>
      <c r="D12" s="27">
        <f>D13+D17</f>
        <v>10207000</v>
      </c>
      <c r="E12" s="27">
        <f>E13+E17</f>
        <v>10258000</v>
      </c>
    </row>
    <row r="13" spans="1:10">
      <c r="A13" s="28" t="s">
        <v>0</v>
      </c>
      <c r="B13" s="28" t="s">
        <v>1</v>
      </c>
      <c r="C13" s="29">
        <f>SUM(C14:C16)</f>
        <v>9999522</v>
      </c>
      <c r="D13" s="29">
        <v>10170000</v>
      </c>
      <c r="E13" s="29">
        <v>10221000</v>
      </c>
    </row>
    <row r="14" spans="1:10">
      <c r="A14" s="30" t="s">
        <v>2</v>
      </c>
      <c r="B14" s="30" t="s">
        <v>3</v>
      </c>
      <c r="C14" s="31">
        <v>8140000</v>
      </c>
      <c r="D14" s="31"/>
      <c r="E14" s="31"/>
      <c r="I14" s="96"/>
      <c r="J14" s="8"/>
    </row>
    <row r="15" spans="1:10">
      <c r="A15" s="30" t="s">
        <v>4</v>
      </c>
      <c r="B15" s="30" t="s">
        <v>5</v>
      </c>
      <c r="C15" s="31">
        <v>563700</v>
      </c>
      <c r="D15" s="31"/>
      <c r="E15" s="31"/>
      <c r="I15" s="96"/>
      <c r="J15" s="8"/>
    </row>
    <row r="16" spans="1:10">
      <c r="A16" s="30" t="s">
        <v>6</v>
      </c>
      <c r="B16" s="30" t="s">
        <v>7</v>
      </c>
      <c r="C16" s="31">
        <v>1295822</v>
      </c>
      <c r="D16" s="31"/>
      <c r="E16" s="31"/>
      <c r="I16" s="96"/>
      <c r="J16" s="8"/>
    </row>
    <row r="17" spans="1:10">
      <c r="A17" s="28" t="s">
        <v>8</v>
      </c>
      <c r="B17" s="28" t="s">
        <v>9</v>
      </c>
      <c r="C17" s="29">
        <f>SUM(C18:C19)</f>
        <v>37000</v>
      </c>
      <c r="D17" s="29">
        <v>37000</v>
      </c>
      <c r="E17" s="29">
        <v>37000</v>
      </c>
      <c r="I17" s="96"/>
      <c r="J17" s="8"/>
    </row>
    <row r="18" spans="1:10">
      <c r="A18" s="30" t="s">
        <v>14</v>
      </c>
      <c r="B18" s="30" t="s">
        <v>15</v>
      </c>
      <c r="C18" s="31">
        <v>0</v>
      </c>
      <c r="D18" s="31"/>
      <c r="E18" s="31"/>
      <c r="I18" s="96"/>
      <c r="J18" s="8"/>
    </row>
    <row r="19" spans="1:10">
      <c r="A19" s="30" t="s">
        <v>16</v>
      </c>
      <c r="B19" s="30" t="s">
        <v>17</v>
      </c>
      <c r="C19" s="31">
        <v>37000</v>
      </c>
      <c r="D19" s="31"/>
      <c r="E19" s="31"/>
      <c r="I19" s="96"/>
      <c r="J19" s="8"/>
    </row>
    <row r="20" spans="1:10">
      <c r="A20" s="24" t="s">
        <v>99</v>
      </c>
      <c r="B20" s="24"/>
      <c r="C20" s="25">
        <f>C21</f>
        <v>2880679</v>
      </c>
      <c r="D20" s="25">
        <f>D21</f>
        <v>2680635</v>
      </c>
      <c r="E20" s="25">
        <f>E21</f>
        <v>2650045</v>
      </c>
      <c r="I20" s="96"/>
      <c r="J20" s="8"/>
    </row>
    <row r="21" spans="1:10">
      <c r="A21" s="26" t="s">
        <v>98</v>
      </c>
      <c r="B21" s="26"/>
      <c r="C21" s="27">
        <f>C22+C24+C29+C31+C33</f>
        <v>2880679</v>
      </c>
      <c r="D21" s="27">
        <f>D22+D24+D29+D31</f>
        <v>2680635</v>
      </c>
      <c r="E21" s="27">
        <f>E22+E24+E29+E31</f>
        <v>2650045</v>
      </c>
      <c r="I21" s="96"/>
      <c r="J21" s="8"/>
    </row>
    <row r="22" spans="1:10">
      <c r="A22" s="28" t="s">
        <v>0</v>
      </c>
      <c r="B22" s="28" t="s">
        <v>1</v>
      </c>
      <c r="C22" s="29">
        <f>C23</f>
        <v>176300</v>
      </c>
      <c r="D22" s="29">
        <v>0</v>
      </c>
      <c r="E22" s="29">
        <v>0</v>
      </c>
      <c r="I22" s="96"/>
      <c r="J22" s="8"/>
    </row>
    <row r="23" spans="1:10">
      <c r="A23" s="30" t="s">
        <v>4</v>
      </c>
      <c r="B23" s="30" t="s">
        <v>5</v>
      </c>
      <c r="C23" s="31">
        <v>176300</v>
      </c>
      <c r="D23" s="31"/>
      <c r="E23" s="31"/>
      <c r="I23" s="96"/>
      <c r="J23" s="8"/>
    </row>
    <row r="24" spans="1:10">
      <c r="A24" s="28" t="s">
        <v>8</v>
      </c>
      <c r="B24" s="28" t="s">
        <v>9</v>
      </c>
      <c r="C24" s="29">
        <f>SUM(C25:C28)</f>
        <v>2678679</v>
      </c>
      <c r="D24" s="29">
        <v>2674935</v>
      </c>
      <c r="E24" s="29">
        <v>2644345</v>
      </c>
    </row>
    <row r="25" spans="1:10">
      <c r="A25" s="30" t="s">
        <v>10</v>
      </c>
      <c r="B25" s="30" t="s">
        <v>11</v>
      </c>
      <c r="C25" s="31">
        <v>388000</v>
      </c>
      <c r="D25" s="31"/>
      <c r="E25" s="31"/>
      <c r="I25" s="96"/>
      <c r="J25" s="8"/>
    </row>
    <row r="26" spans="1:10">
      <c r="A26" s="30" t="s">
        <v>12</v>
      </c>
      <c r="B26" s="30" t="s">
        <v>13</v>
      </c>
      <c r="C26" s="31">
        <v>1634333</v>
      </c>
      <c r="D26" s="31"/>
      <c r="E26" s="31"/>
      <c r="I26" s="96"/>
      <c r="J26" s="8"/>
    </row>
    <row r="27" spans="1:10">
      <c r="A27" s="30" t="s">
        <v>14</v>
      </c>
      <c r="B27" s="30" t="s">
        <v>15</v>
      </c>
      <c r="C27" s="31">
        <v>573426</v>
      </c>
      <c r="D27" s="31"/>
      <c r="E27" s="31"/>
    </row>
    <row r="28" spans="1:10">
      <c r="A28" s="30" t="s">
        <v>16</v>
      </c>
      <c r="B28" s="30" t="s">
        <v>17</v>
      </c>
      <c r="C28" s="31">
        <v>82920</v>
      </c>
      <c r="D28" s="31"/>
      <c r="E28" s="31"/>
    </row>
    <row r="29" spans="1:10">
      <c r="A29" s="28" t="s">
        <v>18</v>
      </c>
      <c r="B29" s="28" t="s">
        <v>19</v>
      </c>
      <c r="C29" s="29">
        <f>C30</f>
        <v>5700</v>
      </c>
      <c r="D29" s="29">
        <v>5700</v>
      </c>
      <c r="E29" s="29">
        <v>5700</v>
      </c>
    </row>
    <row r="30" spans="1:10">
      <c r="A30" s="30" t="s">
        <v>20</v>
      </c>
      <c r="B30" s="30" t="s">
        <v>21</v>
      </c>
      <c r="C30" s="31">
        <v>5700</v>
      </c>
      <c r="D30" s="31"/>
      <c r="E30" s="31"/>
    </row>
    <row r="31" spans="1:10" ht="17.25" customHeight="1">
      <c r="A31" s="28" t="s">
        <v>100</v>
      </c>
      <c r="B31" s="28" t="s">
        <v>101</v>
      </c>
      <c r="C31" s="29">
        <f>C32</f>
        <v>20000</v>
      </c>
      <c r="D31" s="29">
        <v>0</v>
      </c>
      <c r="E31" s="29">
        <v>0</v>
      </c>
    </row>
    <row r="32" spans="1:10">
      <c r="A32" s="30" t="s">
        <v>102</v>
      </c>
      <c r="B32" s="30" t="s">
        <v>103</v>
      </c>
      <c r="C32" s="31">
        <v>20000</v>
      </c>
      <c r="D32" s="31"/>
      <c r="E32" s="31"/>
    </row>
    <row r="33" spans="1:5">
      <c r="A33" s="94">
        <v>38</v>
      </c>
      <c r="B33" s="39" t="s">
        <v>131</v>
      </c>
      <c r="C33" s="29">
        <f>C34</f>
        <v>0</v>
      </c>
      <c r="D33" s="29"/>
      <c r="E33" s="29"/>
    </row>
    <row r="34" spans="1:5">
      <c r="A34" s="32">
        <v>383</v>
      </c>
      <c r="B34" s="30" t="s">
        <v>132</v>
      </c>
      <c r="C34" s="31">
        <v>0</v>
      </c>
      <c r="D34" s="31"/>
      <c r="E34" s="31"/>
    </row>
    <row r="35" spans="1:5">
      <c r="A35" s="24" t="s">
        <v>104</v>
      </c>
      <c r="B35" s="24"/>
      <c r="C35" s="25">
        <f t="shared" ref="C35:E36" si="1">C36</f>
        <v>13200</v>
      </c>
      <c r="D35" s="25">
        <f t="shared" si="1"/>
        <v>10200</v>
      </c>
      <c r="E35" s="25">
        <f t="shared" si="1"/>
        <v>10200</v>
      </c>
    </row>
    <row r="36" spans="1:5">
      <c r="A36" s="26" t="s">
        <v>98</v>
      </c>
      <c r="B36" s="26"/>
      <c r="C36" s="27">
        <f t="shared" si="1"/>
        <v>13200</v>
      </c>
      <c r="D36" s="27">
        <f t="shared" si="1"/>
        <v>10200</v>
      </c>
      <c r="E36" s="27">
        <f t="shared" si="1"/>
        <v>10200</v>
      </c>
    </row>
    <row r="37" spans="1:5">
      <c r="A37" s="28" t="s">
        <v>8</v>
      </c>
      <c r="B37" s="28" t="s">
        <v>9</v>
      </c>
      <c r="C37" s="29">
        <f>C38+C39</f>
        <v>13200</v>
      </c>
      <c r="D37" s="29">
        <v>10200</v>
      </c>
      <c r="E37" s="29">
        <v>10200</v>
      </c>
    </row>
    <row r="38" spans="1:5">
      <c r="A38" s="30" t="s">
        <v>12</v>
      </c>
      <c r="B38" s="30" t="s">
        <v>13</v>
      </c>
      <c r="C38" s="31">
        <v>10200</v>
      </c>
      <c r="D38" s="31"/>
      <c r="E38" s="31"/>
    </row>
    <row r="39" spans="1:5">
      <c r="A39" s="32">
        <v>329</v>
      </c>
      <c r="B39" s="30" t="s">
        <v>17</v>
      </c>
      <c r="C39" s="31">
        <v>3000</v>
      </c>
      <c r="D39" s="31"/>
      <c r="E39" s="31"/>
    </row>
    <row r="40" spans="1:5">
      <c r="A40" s="24" t="s">
        <v>135</v>
      </c>
      <c r="B40" s="24"/>
      <c r="C40" s="25">
        <f t="shared" ref="C40:E41" si="2">C41</f>
        <v>5000</v>
      </c>
      <c r="D40" s="25">
        <f t="shared" si="2"/>
        <v>5000</v>
      </c>
      <c r="E40" s="25">
        <f t="shared" si="2"/>
        <v>5000</v>
      </c>
    </row>
    <row r="41" spans="1:5">
      <c r="A41" s="26" t="s">
        <v>98</v>
      </c>
      <c r="B41" s="26"/>
      <c r="C41" s="27">
        <f t="shared" si="2"/>
        <v>5000</v>
      </c>
      <c r="D41" s="27">
        <f t="shared" si="2"/>
        <v>5000</v>
      </c>
      <c r="E41" s="27">
        <f t="shared" si="2"/>
        <v>5000</v>
      </c>
    </row>
    <row r="42" spans="1:5">
      <c r="A42" s="95">
        <v>32</v>
      </c>
      <c r="B42" s="28" t="s">
        <v>9</v>
      </c>
      <c r="C42" s="29">
        <f>C43</f>
        <v>5000</v>
      </c>
      <c r="D42" s="29">
        <v>5000</v>
      </c>
      <c r="E42" s="29">
        <v>5000</v>
      </c>
    </row>
    <row r="43" spans="1:5">
      <c r="A43" s="32">
        <v>323</v>
      </c>
      <c r="B43" s="30" t="s">
        <v>15</v>
      </c>
      <c r="C43" s="31">
        <v>5000</v>
      </c>
      <c r="D43" s="31"/>
      <c r="E43" s="31"/>
    </row>
    <row r="44" spans="1:5">
      <c r="A44" s="22" t="s">
        <v>105</v>
      </c>
      <c r="B44" s="22" t="s">
        <v>106</v>
      </c>
      <c r="C44" s="23">
        <f t="shared" ref="C44:E45" si="3">C45</f>
        <v>98800</v>
      </c>
      <c r="D44" s="23">
        <f t="shared" si="3"/>
        <v>86200</v>
      </c>
      <c r="E44" s="23">
        <f t="shared" si="3"/>
        <v>86200</v>
      </c>
    </row>
    <row r="45" spans="1:5">
      <c r="A45" s="24" t="s">
        <v>99</v>
      </c>
      <c r="B45" s="24"/>
      <c r="C45" s="25">
        <f t="shared" si="3"/>
        <v>98800</v>
      </c>
      <c r="D45" s="25">
        <f t="shared" si="3"/>
        <v>86200</v>
      </c>
      <c r="E45" s="25">
        <f t="shared" si="3"/>
        <v>86200</v>
      </c>
    </row>
    <row r="46" spans="1:5">
      <c r="A46" s="26" t="s">
        <v>98</v>
      </c>
      <c r="B46" s="26"/>
      <c r="C46" s="27">
        <f>C47+C50+C53</f>
        <v>98800</v>
      </c>
      <c r="D46" s="27">
        <f>D47+D50+D53</f>
        <v>86200</v>
      </c>
      <c r="E46" s="27">
        <f>E47+E50+E53</f>
        <v>86200</v>
      </c>
    </row>
    <row r="47" spans="1:5">
      <c r="A47" s="28" t="s">
        <v>0</v>
      </c>
      <c r="B47" s="28" t="s">
        <v>1</v>
      </c>
      <c r="C47" s="29">
        <f>C48+C49</f>
        <v>32816</v>
      </c>
      <c r="D47" s="29">
        <v>33988</v>
      </c>
      <c r="E47" s="29">
        <v>35160</v>
      </c>
    </row>
    <row r="48" spans="1:5">
      <c r="A48" s="30" t="s">
        <v>2</v>
      </c>
      <c r="B48" s="30" t="s">
        <v>3</v>
      </c>
      <c r="C48" s="31">
        <v>28000</v>
      </c>
      <c r="D48" s="31"/>
      <c r="E48" s="31"/>
    </row>
    <row r="49" spans="1:5">
      <c r="A49" s="30" t="s">
        <v>6</v>
      </c>
      <c r="B49" s="30" t="s">
        <v>7</v>
      </c>
      <c r="C49" s="31">
        <v>4816</v>
      </c>
      <c r="D49" s="31"/>
      <c r="E49" s="31"/>
    </row>
    <row r="50" spans="1:5">
      <c r="A50" s="28" t="s">
        <v>8</v>
      </c>
      <c r="B50" s="28" t="s">
        <v>9</v>
      </c>
      <c r="C50" s="29">
        <f>C51+C52</f>
        <v>62484</v>
      </c>
      <c r="D50" s="29">
        <v>32212</v>
      </c>
      <c r="E50" s="29">
        <v>33000</v>
      </c>
    </row>
    <row r="51" spans="1:5">
      <c r="A51" s="30" t="s">
        <v>10</v>
      </c>
      <c r="B51" s="30" t="s">
        <v>11</v>
      </c>
      <c r="C51" s="31">
        <v>15000</v>
      </c>
      <c r="D51" s="31"/>
      <c r="E51" s="31"/>
    </row>
    <row r="52" spans="1:5">
      <c r="A52" s="30" t="s">
        <v>12</v>
      </c>
      <c r="B52" s="30" t="s">
        <v>13</v>
      </c>
      <c r="C52" s="31">
        <v>47484</v>
      </c>
      <c r="D52" s="31"/>
      <c r="E52" s="31"/>
    </row>
    <row r="53" spans="1:5">
      <c r="A53" s="28" t="s">
        <v>22</v>
      </c>
      <c r="B53" s="28" t="s">
        <v>23</v>
      </c>
      <c r="C53" s="29">
        <f>C54</f>
        <v>3500</v>
      </c>
      <c r="D53" s="29">
        <v>20000</v>
      </c>
      <c r="E53" s="29">
        <v>18040</v>
      </c>
    </row>
    <row r="54" spans="1:5">
      <c r="A54" s="30" t="s">
        <v>24</v>
      </c>
      <c r="B54" s="30" t="s">
        <v>25</v>
      </c>
      <c r="C54" s="31">
        <v>3500</v>
      </c>
      <c r="D54" s="31"/>
      <c r="E54" s="31"/>
    </row>
    <row r="55" spans="1:5">
      <c r="A55" s="22" t="s">
        <v>107</v>
      </c>
      <c r="B55" s="22" t="s">
        <v>108</v>
      </c>
      <c r="C55" s="23">
        <f t="shared" ref="C55:E56" si="4">C56</f>
        <v>15030</v>
      </c>
      <c r="D55" s="23">
        <f t="shared" si="4"/>
        <v>15165</v>
      </c>
      <c r="E55" s="23">
        <f t="shared" si="4"/>
        <v>15165</v>
      </c>
    </row>
    <row r="56" spans="1:5">
      <c r="A56" s="24" t="s">
        <v>99</v>
      </c>
      <c r="B56" s="24"/>
      <c r="C56" s="25">
        <f t="shared" si="4"/>
        <v>15030</v>
      </c>
      <c r="D56" s="25">
        <f t="shared" si="4"/>
        <v>15165</v>
      </c>
      <c r="E56" s="25">
        <f t="shared" si="4"/>
        <v>15165</v>
      </c>
    </row>
    <row r="57" spans="1:5">
      <c r="A57" s="26" t="s">
        <v>98</v>
      </c>
      <c r="B57" s="26"/>
      <c r="C57" s="27">
        <f>C58+C61</f>
        <v>15030</v>
      </c>
      <c r="D57" s="27">
        <f>D58+D61</f>
        <v>15165</v>
      </c>
      <c r="E57" s="27">
        <f>E58+E61</f>
        <v>15165</v>
      </c>
    </row>
    <row r="58" spans="1:5">
      <c r="A58" s="28" t="s">
        <v>0</v>
      </c>
      <c r="B58" s="28" t="s">
        <v>1</v>
      </c>
      <c r="C58" s="29">
        <f>C59+C60</f>
        <v>13475</v>
      </c>
      <c r="D58" s="29">
        <v>14064</v>
      </c>
      <c r="E58" s="29">
        <v>14655</v>
      </c>
    </row>
    <row r="59" spans="1:5">
      <c r="A59" s="30" t="s">
        <v>2</v>
      </c>
      <c r="B59" s="30" t="s">
        <v>3</v>
      </c>
      <c r="C59" s="31">
        <v>11500</v>
      </c>
      <c r="D59" s="31"/>
      <c r="E59" s="31"/>
    </row>
    <row r="60" spans="1:5">
      <c r="A60" s="30" t="s">
        <v>6</v>
      </c>
      <c r="B60" s="30" t="s">
        <v>7</v>
      </c>
      <c r="C60" s="31">
        <v>1975</v>
      </c>
      <c r="D60" s="31"/>
      <c r="E60" s="31"/>
    </row>
    <row r="61" spans="1:5">
      <c r="A61" s="28" t="s">
        <v>8</v>
      </c>
      <c r="B61" s="28" t="s">
        <v>9</v>
      </c>
      <c r="C61" s="29">
        <f>C62+C63</f>
        <v>1555</v>
      </c>
      <c r="D61" s="29">
        <v>1101</v>
      </c>
      <c r="E61" s="29">
        <v>510</v>
      </c>
    </row>
    <row r="62" spans="1:5">
      <c r="A62" s="30" t="s">
        <v>10</v>
      </c>
      <c r="B62" s="30" t="s">
        <v>11</v>
      </c>
      <c r="C62" s="31">
        <v>0</v>
      </c>
      <c r="D62" s="31"/>
      <c r="E62" s="31"/>
    </row>
    <row r="63" spans="1:5">
      <c r="A63" s="32">
        <v>322</v>
      </c>
      <c r="B63" s="30" t="s">
        <v>13</v>
      </c>
      <c r="C63" s="31">
        <v>1555</v>
      </c>
      <c r="D63" s="31"/>
      <c r="E63" s="31"/>
    </row>
    <row r="64" spans="1:5">
      <c r="A64" s="22" t="s">
        <v>109</v>
      </c>
      <c r="B64" s="22" t="s">
        <v>110</v>
      </c>
      <c r="C64" s="23">
        <f t="shared" ref="C64:E65" si="5">C65</f>
        <v>27000</v>
      </c>
      <c r="D64" s="23">
        <f t="shared" si="5"/>
        <v>18000</v>
      </c>
      <c r="E64" s="23">
        <f t="shared" si="5"/>
        <v>18000</v>
      </c>
    </row>
    <row r="65" spans="1:5">
      <c r="A65" s="24" t="s">
        <v>99</v>
      </c>
      <c r="B65" s="24"/>
      <c r="C65" s="25">
        <f t="shared" si="5"/>
        <v>27000</v>
      </c>
      <c r="D65" s="25">
        <f t="shared" si="5"/>
        <v>18000</v>
      </c>
      <c r="E65" s="25">
        <f t="shared" si="5"/>
        <v>18000</v>
      </c>
    </row>
    <row r="66" spans="1:5">
      <c r="A66" s="26" t="s">
        <v>98</v>
      </c>
      <c r="B66" s="26"/>
      <c r="C66" s="27">
        <f>C67+C70</f>
        <v>27000</v>
      </c>
      <c r="D66" s="27">
        <f>D67+D70</f>
        <v>18000</v>
      </c>
      <c r="E66" s="27">
        <f>E67+E70</f>
        <v>18000</v>
      </c>
    </row>
    <row r="67" spans="1:5">
      <c r="A67" s="28" t="s">
        <v>0</v>
      </c>
      <c r="B67" s="28" t="s">
        <v>1</v>
      </c>
      <c r="C67" s="29">
        <f>C68+C69</f>
        <v>15198</v>
      </c>
      <c r="D67" s="29">
        <v>8800</v>
      </c>
      <c r="E67" s="29">
        <v>8800</v>
      </c>
    </row>
    <row r="68" spans="1:5">
      <c r="A68" s="30" t="s">
        <v>2</v>
      </c>
      <c r="B68" s="30" t="s">
        <v>3</v>
      </c>
      <c r="C68" s="31">
        <v>13000</v>
      </c>
      <c r="D68" s="31"/>
      <c r="E68" s="31"/>
    </row>
    <row r="69" spans="1:5">
      <c r="A69" s="30" t="s">
        <v>6</v>
      </c>
      <c r="B69" s="30" t="s">
        <v>7</v>
      </c>
      <c r="C69" s="31">
        <v>2198</v>
      </c>
      <c r="D69" s="31"/>
      <c r="E69" s="31"/>
    </row>
    <row r="70" spans="1:5">
      <c r="A70" s="28" t="s">
        <v>22</v>
      </c>
      <c r="B70" s="28" t="s">
        <v>23</v>
      </c>
      <c r="C70" s="29">
        <f>C71</f>
        <v>11802</v>
      </c>
      <c r="D70" s="29">
        <v>9200</v>
      </c>
      <c r="E70" s="29">
        <v>9200</v>
      </c>
    </row>
    <row r="71" spans="1:5">
      <c r="A71" s="30" t="s">
        <v>24</v>
      </c>
      <c r="B71" s="30" t="s">
        <v>25</v>
      </c>
      <c r="C71" s="31">
        <v>11802</v>
      </c>
      <c r="D71" s="31"/>
      <c r="E71" s="31"/>
    </row>
    <row r="72" spans="1:5">
      <c r="A72" s="22" t="s">
        <v>111</v>
      </c>
      <c r="B72" s="22" t="s">
        <v>112</v>
      </c>
      <c r="C72" s="23">
        <f>C73+C77</f>
        <v>81481</v>
      </c>
      <c r="D72" s="23">
        <f>D73+D77</f>
        <v>40000</v>
      </c>
      <c r="E72" s="23">
        <f>E73+E77</f>
        <v>40000</v>
      </c>
    </row>
    <row r="73" spans="1:5">
      <c r="A73" s="24" t="s">
        <v>97</v>
      </c>
      <c r="B73" s="24"/>
      <c r="C73" s="25">
        <f t="shared" ref="C73:E74" si="6">C74</f>
        <v>10000</v>
      </c>
      <c r="D73" s="25">
        <f t="shared" si="6"/>
        <v>10000</v>
      </c>
      <c r="E73" s="25">
        <f t="shared" si="6"/>
        <v>10000</v>
      </c>
    </row>
    <row r="74" spans="1:5">
      <c r="A74" s="26" t="s">
        <v>98</v>
      </c>
      <c r="B74" s="26"/>
      <c r="C74" s="27">
        <f t="shared" si="6"/>
        <v>10000</v>
      </c>
      <c r="D74" s="27">
        <f t="shared" si="6"/>
        <v>10000</v>
      </c>
      <c r="E74" s="27">
        <f t="shared" si="6"/>
        <v>10000</v>
      </c>
    </row>
    <row r="75" spans="1:5">
      <c r="A75" s="28" t="s">
        <v>8</v>
      </c>
      <c r="B75" s="28" t="s">
        <v>9</v>
      </c>
      <c r="C75" s="29">
        <f>C76</f>
        <v>10000</v>
      </c>
      <c r="D75" s="29">
        <v>10000</v>
      </c>
      <c r="E75" s="29">
        <v>10000</v>
      </c>
    </row>
    <row r="76" spans="1:5">
      <c r="A76" s="30" t="s">
        <v>14</v>
      </c>
      <c r="B76" s="30" t="s">
        <v>15</v>
      </c>
      <c r="C76" s="31">
        <v>10000</v>
      </c>
      <c r="D76" s="31"/>
      <c r="E76" s="31"/>
    </row>
    <row r="77" spans="1:5">
      <c r="A77" s="24" t="s">
        <v>113</v>
      </c>
      <c r="B77" s="24"/>
      <c r="C77" s="25">
        <f>C78</f>
        <v>71481</v>
      </c>
      <c r="D77" s="25">
        <f>D78</f>
        <v>30000</v>
      </c>
      <c r="E77" s="25">
        <f>E78</f>
        <v>30000</v>
      </c>
    </row>
    <row r="78" spans="1:5">
      <c r="A78" s="26" t="s">
        <v>98</v>
      </c>
      <c r="B78" s="26"/>
      <c r="C78" s="27">
        <f>C79+C82</f>
        <v>71481</v>
      </c>
      <c r="D78" s="27">
        <f>D79+D82</f>
        <v>30000</v>
      </c>
      <c r="E78" s="27">
        <f>E79+E82</f>
        <v>30000</v>
      </c>
    </row>
    <row r="79" spans="1:5">
      <c r="A79" s="28" t="s">
        <v>8</v>
      </c>
      <c r="B79" s="28" t="s">
        <v>9</v>
      </c>
      <c r="C79" s="29">
        <f>C81+C80</f>
        <v>71481</v>
      </c>
      <c r="D79" s="29">
        <v>20000</v>
      </c>
      <c r="E79" s="29">
        <v>20000</v>
      </c>
    </row>
    <row r="80" spans="1:5">
      <c r="A80" s="32">
        <v>321</v>
      </c>
      <c r="B80" s="30" t="s">
        <v>11</v>
      </c>
      <c r="C80" s="31">
        <v>6400</v>
      </c>
      <c r="D80" s="31"/>
      <c r="E80" s="31"/>
    </row>
    <row r="81" spans="1:5">
      <c r="A81" s="30" t="s">
        <v>12</v>
      </c>
      <c r="B81" s="30" t="s">
        <v>13</v>
      </c>
      <c r="C81" s="31">
        <v>65081</v>
      </c>
      <c r="D81" s="31"/>
      <c r="E81" s="31"/>
    </row>
    <row r="82" spans="1:5">
      <c r="A82" s="28" t="s">
        <v>22</v>
      </c>
      <c r="B82" s="28" t="s">
        <v>23</v>
      </c>
      <c r="C82" s="29">
        <f>C83</f>
        <v>0</v>
      </c>
      <c r="D82" s="29">
        <v>10000</v>
      </c>
      <c r="E82" s="29">
        <v>10000</v>
      </c>
    </row>
    <row r="83" spans="1:5">
      <c r="A83" s="30" t="s">
        <v>24</v>
      </c>
      <c r="B83" s="30" t="s">
        <v>25</v>
      </c>
      <c r="C83" s="31">
        <v>0</v>
      </c>
      <c r="D83" s="31"/>
      <c r="E83" s="31"/>
    </row>
    <row r="84" spans="1:5">
      <c r="A84" s="22" t="s">
        <v>114</v>
      </c>
      <c r="B84" s="22" t="s">
        <v>115</v>
      </c>
      <c r="C84" s="23">
        <f>C85+C89</f>
        <v>17212</v>
      </c>
      <c r="D84" s="23">
        <v>0</v>
      </c>
      <c r="E84" s="23">
        <v>0</v>
      </c>
    </row>
    <row r="85" spans="1:5">
      <c r="A85" s="24" t="s">
        <v>99</v>
      </c>
      <c r="B85" s="24"/>
      <c r="C85" s="25">
        <f>C86</f>
        <v>5000</v>
      </c>
      <c r="D85" s="25">
        <v>0</v>
      </c>
      <c r="E85" s="25">
        <v>0</v>
      </c>
    </row>
    <row r="86" spans="1:5">
      <c r="A86" s="26" t="s">
        <v>98</v>
      </c>
      <c r="B86" s="26"/>
      <c r="C86" s="27">
        <f>C87</f>
        <v>5000</v>
      </c>
      <c r="D86" s="27">
        <v>0</v>
      </c>
      <c r="E86" s="27">
        <v>0</v>
      </c>
    </row>
    <row r="87" spans="1:5">
      <c r="A87" s="28" t="s">
        <v>8</v>
      </c>
      <c r="B87" s="28" t="s">
        <v>9</v>
      </c>
      <c r="C87" s="29">
        <f>C88</f>
        <v>5000</v>
      </c>
      <c r="D87" s="29">
        <v>0</v>
      </c>
      <c r="E87" s="29">
        <v>0</v>
      </c>
    </row>
    <row r="88" spans="1:5">
      <c r="A88" s="30" t="s">
        <v>44</v>
      </c>
      <c r="B88" s="30" t="s">
        <v>45</v>
      </c>
      <c r="C88" s="31">
        <v>5000</v>
      </c>
      <c r="D88" s="31"/>
      <c r="E88" s="31"/>
    </row>
    <row r="89" spans="1:5">
      <c r="A89" s="24" t="s">
        <v>113</v>
      </c>
      <c r="B89" s="24"/>
      <c r="C89" s="25">
        <f>C90</f>
        <v>12212</v>
      </c>
      <c r="D89" s="25">
        <v>0</v>
      </c>
      <c r="E89" s="25">
        <v>0</v>
      </c>
    </row>
    <row r="90" spans="1:5">
      <c r="A90" s="26" t="s">
        <v>98</v>
      </c>
      <c r="B90" s="26"/>
      <c r="C90" s="27">
        <f>C91</f>
        <v>12212</v>
      </c>
      <c r="D90" s="27">
        <v>0</v>
      </c>
      <c r="E90" s="27">
        <v>0</v>
      </c>
    </row>
    <row r="91" spans="1:5">
      <c r="A91" s="28" t="s">
        <v>8</v>
      </c>
      <c r="B91" s="28" t="s">
        <v>9</v>
      </c>
      <c r="C91" s="29">
        <f>C92</f>
        <v>12212</v>
      </c>
      <c r="D91" s="29">
        <v>0</v>
      </c>
      <c r="E91" s="29">
        <v>0</v>
      </c>
    </row>
    <row r="92" spans="1:5">
      <c r="A92" s="30" t="s">
        <v>44</v>
      </c>
      <c r="B92" s="30" t="s">
        <v>45</v>
      </c>
      <c r="C92" s="31">
        <v>12212</v>
      </c>
      <c r="D92" s="31"/>
      <c r="E92" s="31"/>
    </row>
    <row r="93" spans="1:5">
      <c r="A93" s="22" t="s">
        <v>116</v>
      </c>
      <c r="B93" s="22" t="s">
        <v>117</v>
      </c>
      <c r="C93" s="23">
        <f>C94+C102+C108</f>
        <v>145310</v>
      </c>
      <c r="D93" s="23">
        <f>D94+D102+D108</f>
        <v>134810</v>
      </c>
      <c r="E93" s="23">
        <f>E94+E102+E108</f>
        <v>65400</v>
      </c>
    </row>
    <row r="94" spans="1:5">
      <c r="A94" s="24" t="s">
        <v>118</v>
      </c>
      <c r="B94" s="24"/>
      <c r="C94" s="25">
        <f>C95</f>
        <v>38113</v>
      </c>
      <c r="D94" s="25">
        <f>D95</f>
        <v>30010</v>
      </c>
      <c r="E94" s="25">
        <f>E95</f>
        <v>30010</v>
      </c>
    </row>
    <row r="95" spans="1:5">
      <c r="A95" s="26" t="s">
        <v>98</v>
      </c>
      <c r="B95" s="26"/>
      <c r="C95" s="27">
        <f>C96+C98+C100</f>
        <v>38113</v>
      </c>
      <c r="D95" s="27">
        <f>D96+D98+D100</f>
        <v>30010</v>
      </c>
      <c r="E95" s="27">
        <f>E96+E98+E100</f>
        <v>30010</v>
      </c>
    </row>
    <row r="96" spans="1:5">
      <c r="A96" s="28" t="s">
        <v>8</v>
      </c>
      <c r="B96" s="28" t="s">
        <v>9</v>
      </c>
      <c r="C96" s="29">
        <f>C97</f>
        <v>0</v>
      </c>
      <c r="D96" s="29">
        <v>0</v>
      </c>
      <c r="E96" s="29">
        <v>0</v>
      </c>
    </row>
    <row r="97" spans="1:5">
      <c r="A97" s="30" t="s">
        <v>12</v>
      </c>
      <c r="B97" s="30" t="s">
        <v>13</v>
      </c>
      <c r="C97" s="31">
        <v>0</v>
      </c>
      <c r="D97" s="31"/>
      <c r="E97" s="31"/>
    </row>
    <row r="98" spans="1:5">
      <c r="A98" s="95">
        <v>41</v>
      </c>
      <c r="B98" s="28" t="s">
        <v>133</v>
      </c>
      <c r="C98" s="29">
        <f>C99</f>
        <v>8103</v>
      </c>
      <c r="D98" s="29">
        <f t="shared" ref="D98:E98" si="7">D99</f>
        <v>0</v>
      </c>
      <c r="E98" s="29">
        <f t="shared" si="7"/>
        <v>0</v>
      </c>
    </row>
    <row r="99" spans="1:5">
      <c r="A99" s="32">
        <v>412</v>
      </c>
      <c r="B99" s="30" t="s">
        <v>134</v>
      </c>
      <c r="C99" s="31">
        <v>8103</v>
      </c>
      <c r="D99" s="31"/>
      <c r="E99" s="31"/>
    </row>
    <row r="100" spans="1:5">
      <c r="A100" s="28" t="s">
        <v>22</v>
      </c>
      <c r="B100" s="28" t="s">
        <v>23</v>
      </c>
      <c r="C100" s="29">
        <f>C101</f>
        <v>30010</v>
      </c>
      <c r="D100" s="29">
        <v>30010</v>
      </c>
      <c r="E100" s="29">
        <v>30010</v>
      </c>
    </row>
    <row r="101" spans="1:5">
      <c r="A101" s="30" t="s">
        <v>24</v>
      </c>
      <c r="B101" s="30" t="s">
        <v>25</v>
      </c>
      <c r="C101" s="31">
        <v>30010</v>
      </c>
      <c r="D101" s="31"/>
      <c r="E101" s="31"/>
    </row>
    <row r="102" spans="1:5">
      <c r="A102" s="24" t="s">
        <v>99</v>
      </c>
      <c r="B102" s="24"/>
      <c r="C102" s="25">
        <f>C103</f>
        <v>102897</v>
      </c>
      <c r="D102" s="25">
        <f>D103</f>
        <v>100000</v>
      </c>
      <c r="E102" s="25">
        <f>E103</f>
        <v>30590</v>
      </c>
    </row>
    <row r="103" spans="1:5">
      <c r="A103" s="26" t="s">
        <v>98</v>
      </c>
      <c r="B103" s="26"/>
      <c r="C103" s="27">
        <f>C104+C106</f>
        <v>102897</v>
      </c>
      <c r="D103" s="27">
        <f>D104+D106</f>
        <v>100000</v>
      </c>
      <c r="E103" s="27">
        <f>E104+E106</f>
        <v>30590</v>
      </c>
    </row>
    <row r="104" spans="1:5">
      <c r="A104" s="95">
        <v>41</v>
      </c>
      <c r="B104" s="28" t="s">
        <v>133</v>
      </c>
      <c r="C104" s="29">
        <f>C105</f>
        <v>0</v>
      </c>
      <c r="D104" s="29">
        <v>0</v>
      </c>
      <c r="E104" s="29">
        <v>0</v>
      </c>
    </row>
    <row r="105" spans="1:5">
      <c r="A105" s="32">
        <v>412</v>
      </c>
      <c r="B105" s="30" t="s">
        <v>134</v>
      </c>
      <c r="C105" s="31">
        <v>0</v>
      </c>
      <c r="D105" s="31"/>
      <c r="E105" s="31"/>
    </row>
    <row r="106" spans="1:5">
      <c r="A106" s="95">
        <v>42</v>
      </c>
      <c r="B106" s="28" t="s">
        <v>23</v>
      </c>
      <c r="C106" s="29">
        <f>C107</f>
        <v>102897</v>
      </c>
      <c r="D106" s="29">
        <v>100000</v>
      </c>
      <c r="E106" s="29">
        <v>30590</v>
      </c>
    </row>
    <row r="107" spans="1:5">
      <c r="A107" s="30" t="s">
        <v>24</v>
      </c>
      <c r="B107" s="30" t="s">
        <v>25</v>
      </c>
      <c r="C107" s="31">
        <v>102897</v>
      </c>
      <c r="D107" s="31"/>
      <c r="E107" s="31"/>
    </row>
    <row r="108" spans="1:5">
      <c r="A108" s="24" t="s">
        <v>104</v>
      </c>
      <c r="B108" s="24"/>
      <c r="C108" s="25">
        <f t="shared" ref="C108:E109" si="8">C109</f>
        <v>4300</v>
      </c>
      <c r="D108" s="25">
        <f t="shared" si="8"/>
        <v>4800</v>
      </c>
      <c r="E108" s="25">
        <f t="shared" si="8"/>
        <v>4800</v>
      </c>
    </row>
    <row r="109" spans="1:5">
      <c r="A109" s="26" t="s">
        <v>98</v>
      </c>
      <c r="B109" s="26"/>
      <c r="C109" s="27">
        <f t="shared" si="8"/>
        <v>4300</v>
      </c>
      <c r="D109" s="27">
        <f t="shared" si="8"/>
        <v>4800</v>
      </c>
      <c r="E109" s="27">
        <f t="shared" si="8"/>
        <v>4800</v>
      </c>
    </row>
    <row r="110" spans="1:5">
      <c r="A110" s="28" t="s">
        <v>22</v>
      </c>
      <c r="B110" s="28" t="s">
        <v>23</v>
      </c>
      <c r="C110" s="29">
        <f>C111</f>
        <v>4300</v>
      </c>
      <c r="D110" s="29">
        <v>4800</v>
      </c>
      <c r="E110" s="29">
        <v>4800</v>
      </c>
    </row>
    <row r="111" spans="1:5">
      <c r="A111" s="30" t="s">
        <v>24</v>
      </c>
      <c r="B111" s="30" t="s">
        <v>25</v>
      </c>
      <c r="C111" s="31">
        <v>4300</v>
      </c>
      <c r="D111" s="31"/>
      <c r="E111" s="31"/>
    </row>
    <row r="112" spans="1:5">
      <c r="A112" s="125" t="s">
        <v>92</v>
      </c>
      <c r="B112" s="125"/>
      <c r="C112" s="125"/>
      <c r="D112" s="125"/>
      <c r="E112" s="125"/>
    </row>
    <row r="113" spans="1:5">
      <c r="A113" s="123" t="s">
        <v>93</v>
      </c>
      <c r="B113" s="123"/>
      <c r="C113" s="123"/>
      <c r="D113" s="123"/>
      <c r="E113" s="123"/>
    </row>
    <row r="114" spans="1:5">
      <c r="A114" s="124" t="s">
        <v>148</v>
      </c>
      <c r="B114" s="124"/>
      <c r="C114" s="124"/>
      <c r="D114" s="124"/>
      <c r="E114" s="124"/>
    </row>
    <row r="115" spans="1:5">
      <c r="A115" s="124"/>
      <c r="B115" s="124"/>
      <c r="C115" s="124"/>
      <c r="D115" s="124"/>
      <c r="E115" s="124"/>
    </row>
    <row r="116" spans="1:5">
      <c r="A116" s="34"/>
      <c r="B116" s="34"/>
      <c r="C116" s="34"/>
      <c r="D116" s="34"/>
      <c r="E116" s="34"/>
    </row>
    <row r="117" spans="1:5">
      <c r="A117" s="33" t="s">
        <v>150</v>
      </c>
      <c r="B117" s="33"/>
      <c r="C117" s="33"/>
      <c r="D117" s="33"/>
      <c r="E117" s="33"/>
    </row>
    <row r="118" spans="1:5">
      <c r="A118" s="33" t="s">
        <v>149</v>
      </c>
      <c r="B118" s="33"/>
      <c r="C118" s="123" t="s">
        <v>145</v>
      </c>
      <c r="D118" s="123"/>
      <c r="E118" s="123"/>
    </row>
    <row r="119" spans="1:5">
      <c r="A119" s="33"/>
      <c r="B119" s="33"/>
      <c r="D119" s="33" t="s">
        <v>129</v>
      </c>
    </row>
    <row r="120" spans="1:5">
      <c r="A120" s="33"/>
      <c r="B120" s="33"/>
      <c r="C120" s="33"/>
      <c r="E120" s="33"/>
    </row>
    <row r="121" spans="1:5">
      <c r="A121" s="33"/>
      <c r="B121" s="33"/>
      <c r="C121" s="33"/>
      <c r="E121" s="33"/>
    </row>
  </sheetData>
  <mergeCells count="7">
    <mergeCell ref="C118:E118"/>
    <mergeCell ref="A113:E113"/>
    <mergeCell ref="A114:E115"/>
    <mergeCell ref="A1:E1"/>
    <mergeCell ref="A2:E2"/>
    <mergeCell ref="A3:E4"/>
    <mergeCell ref="A112:E112"/>
  </mergeCells>
  <pageMargins left="0.7" right="0.7" top="0.75" bottom="0.75" header="0.3" footer="0.3"/>
  <pageSetup paperSize="9" scale="85" orientation="portrait" verticalDpi="4294967294" r:id="rId1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SAŽETAK</vt:lpstr>
      <vt:lpstr>OPĆI DIO</vt:lpstr>
      <vt:lpstr>POSEBAN DIO</vt:lpstr>
      <vt:lpstr>List3</vt:lpstr>
      <vt:lpstr>'OPĆI DIO'!Print_Area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aberibak</dc:creator>
  <cp:lastModifiedBy>Željka Tomašković</cp:lastModifiedBy>
  <cp:lastPrinted>2019-08-28T06:47:38Z</cp:lastPrinted>
  <dcterms:created xsi:type="dcterms:W3CDTF">2017-11-16T11:13:42Z</dcterms:created>
  <dcterms:modified xsi:type="dcterms:W3CDTF">2019-08-28T06:47:41Z</dcterms:modified>
</cp:coreProperties>
</file>