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mc:AlternateContent xmlns:mc="http://schemas.openxmlformats.org/markup-compatibility/2006">
    <mc:Choice Requires="x15">
      <x15ac:absPath xmlns:x15ac="http://schemas.microsoft.com/office/spreadsheetml/2010/11/ac" url="C:\Users\Tomaskovic\Favorites\Documents\PRORAČUN 2023\REBALANS\II.rebalans DV Izvor\"/>
    </mc:Choice>
  </mc:AlternateContent>
  <xr:revisionPtr revIDLastSave="0" documentId="13_ncr:1_{45E9B690-FD73-4A18-867D-8287E1A38AB4}" xr6:coauthVersionLast="47" xr6:coauthVersionMax="47" xr10:uidLastSave="{00000000-0000-0000-0000-000000000000}"/>
  <bookViews>
    <workbookView xWindow="-120" yWindow="-120" windowWidth="29040" windowHeight="17640" firstSheet="1" activeTab="7" xr2:uid="{00000000-000D-0000-FFFF-FFFF00000000}"/>
  </bookViews>
  <sheets>
    <sheet name="SAŽETAK" sheetId="8" r:id="rId1"/>
    <sheet name=" Račun prihoda i rashoda" sheetId="3" r:id="rId2"/>
    <sheet name="Rashodi prema funkcijskoj kl" sheetId="5" r:id="rId3"/>
    <sheet name="Račun financiranja" sheetId="6" r:id="rId4"/>
    <sheet name="POSEBNI DIO" sheetId="7" r:id="rId5"/>
    <sheet name="Članak 7." sheetId="10" r:id="rId6"/>
    <sheet name="Članak 8." sheetId="11" r:id="rId7"/>
    <sheet name="ZAVRŠNE ODREDBE" sheetId="9" r:id="rId8"/>
  </sheets>
  <externalReferences>
    <externalReference r:id="rId9"/>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3" l="1"/>
  <c r="F11" i="3"/>
  <c r="G21" i="3"/>
  <c r="F29" i="6" l="1"/>
  <c r="F45" i="3" l="1"/>
  <c r="F49" i="3"/>
  <c r="G50" i="3"/>
  <c r="G17" i="3"/>
  <c r="G16" i="3"/>
  <c r="G19" i="3"/>
  <c r="G26" i="3"/>
  <c r="F25" i="3"/>
  <c r="G25" i="3" s="1"/>
  <c r="G24" i="3" s="1"/>
  <c r="H15" i="8" s="1"/>
  <c r="G12" i="3"/>
  <c r="G23" i="3"/>
  <c r="F74" i="7"/>
  <c r="F73" i="7" s="1"/>
  <c r="F71" i="7"/>
  <c r="F70" i="7" s="1"/>
  <c r="F16" i="7"/>
  <c r="F23" i="7"/>
  <c r="G23" i="7" s="1"/>
  <c r="G24" i="7"/>
  <c r="F22" i="7" l="1"/>
  <c r="G22" i="7" s="1"/>
  <c r="F24" i="3"/>
  <c r="G15" i="8" s="1"/>
  <c r="G74" i="3" l="1"/>
  <c r="E72" i="3"/>
  <c r="G35" i="3"/>
  <c r="G34" i="3"/>
  <c r="F33" i="3"/>
  <c r="F32" i="3" s="1"/>
  <c r="E33" i="3"/>
  <c r="E32" i="3" s="1"/>
  <c r="G33" i="3" l="1"/>
  <c r="G32" i="3" s="1"/>
  <c r="G24" i="6"/>
  <c r="G23" i="6" s="1"/>
  <c r="F24" i="6"/>
  <c r="H27" i="6"/>
  <c r="H26" i="6"/>
  <c r="H25" i="6"/>
  <c r="G59" i="3"/>
  <c r="G44" i="3"/>
  <c r="F58" i="3"/>
  <c r="G58" i="3" s="1"/>
  <c r="G20" i="3"/>
  <c r="D12" i="5"/>
  <c r="G75" i="7"/>
  <c r="G72" i="7"/>
  <c r="G69" i="7"/>
  <c r="G68" i="7"/>
  <c r="G65" i="7"/>
  <c r="G62" i="7"/>
  <c r="G58" i="7"/>
  <c r="G56" i="7"/>
  <c r="G53" i="7"/>
  <c r="G49" i="7"/>
  <c r="G47" i="7"/>
  <c r="G43" i="7"/>
  <c r="G42" i="7"/>
  <c r="G38" i="7"/>
  <c r="G37" i="7"/>
  <c r="G33" i="7"/>
  <c r="G30" i="7"/>
  <c r="G27" i="7"/>
  <c r="G21" i="7"/>
  <c r="G17" i="7"/>
  <c r="G74" i="7"/>
  <c r="G71" i="7"/>
  <c r="G64" i="7"/>
  <c r="G73" i="7"/>
  <c r="G70" i="7"/>
  <c r="G63" i="7"/>
  <c r="G20" i="7"/>
  <c r="F61" i="7"/>
  <c r="F60" i="7" s="1"/>
  <c r="H24" i="6" l="1"/>
  <c r="F23" i="6"/>
  <c r="F22" i="6" s="1"/>
  <c r="G18" i="3"/>
  <c r="G22" i="3"/>
  <c r="H23" i="6"/>
  <c r="G22" i="6"/>
  <c r="G15" i="3"/>
  <c r="E45" i="3"/>
  <c r="E48" i="3"/>
  <c r="E49" i="3"/>
  <c r="E51" i="3"/>
  <c r="G51" i="3" s="1"/>
  <c r="E52" i="3"/>
  <c r="E53" i="3"/>
  <c r="G48" i="3" l="1"/>
  <c r="G52" i="3"/>
  <c r="G49" i="3"/>
  <c r="G45" i="3"/>
  <c r="G53" i="3"/>
  <c r="G29" i="6"/>
  <c r="G21" i="6"/>
  <c r="H22" i="6" l="1"/>
  <c r="D11" i="5"/>
  <c r="D10" i="5" s="1"/>
  <c r="D9" i="5" s="1"/>
  <c r="C11" i="5"/>
  <c r="C10" i="5" s="1"/>
  <c r="C9" i="5" s="1"/>
  <c r="H29" i="6" l="1"/>
  <c r="H21" i="6"/>
  <c r="F18" i="3"/>
  <c r="F15" i="3"/>
  <c r="F13" i="3"/>
  <c r="G13" i="3"/>
  <c r="F61" i="3"/>
  <c r="F60" i="3" s="1"/>
  <c r="F57" i="3"/>
  <c r="F55" i="3"/>
  <c r="F54" i="3" s="1"/>
  <c r="F67" i="7"/>
  <c r="F66" i="7" s="1"/>
  <c r="F59" i="7" s="1"/>
  <c r="F55" i="7"/>
  <c r="F57" i="7"/>
  <c r="F52" i="7"/>
  <c r="F51" i="7" s="1"/>
  <c r="F46" i="7"/>
  <c r="F45" i="7" s="1"/>
  <c r="F44" i="7" s="1"/>
  <c r="F41" i="7"/>
  <c r="F40" i="7" s="1"/>
  <c r="F39" i="7" s="1"/>
  <c r="F36" i="7"/>
  <c r="F35" i="7" s="1"/>
  <c r="F34" i="7" s="1"/>
  <c r="F32" i="7"/>
  <c r="F31" i="7" s="1"/>
  <c r="F29" i="7"/>
  <c r="F28" i="7" s="1"/>
  <c r="F26" i="7"/>
  <c r="F25" i="7" s="1"/>
  <c r="F19" i="7"/>
  <c r="F18" i="7" s="1"/>
  <c r="F12" i="7"/>
  <c r="F11" i="7" s="1"/>
  <c r="F10" i="7" s="1"/>
  <c r="G16" i="7"/>
  <c r="F15" i="7"/>
  <c r="F9" i="7" l="1"/>
  <c r="F54" i="7"/>
  <c r="F50" i="7" s="1"/>
  <c r="F10" i="3"/>
  <c r="G14" i="8" s="1"/>
  <c r="G13" i="8" s="1"/>
  <c r="G44" i="8" s="1"/>
  <c r="E63" i="3" l="1"/>
  <c r="G63" i="3" s="1"/>
  <c r="E65" i="3"/>
  <c r="E62" i="3"/>
  <c r="G62" i="3" s="1"/>
  <c r="E61" i="3"/>
  <c r="G61" i="3" s="1"/>
  <c r="E55" i="3"/>
  <c r="G55" i="3" s="1"/>
  <c r="E15" i="3"/>
  <c r="E18" i="3"/>
  <c r="E57" i="3" l="1"/>
  <c r="G57" i="3" s="1"/>
  <c r="E67" i="7"/>
  <c r="E61" i="7"/>
  <c r="E55" i="7"/>
  <c r="G55" i="7" s="1"/>
  <c r="E57" i="7"/>
  <c r="G57" i="7" s="1"/>
  <c r="E52" i="7"/>
  <c r="E46" i="7"/>
  <c r="E41" i="7"/>
  <c r="E36" i="7"/>
  <c r="E32" i="7"/>
  <c r="E29" i="7"/>
  <c r="E26" i="7"/>
  <c r="E19" i="7"/>
  <c r="E16" i="7"/>
  <c r="E15" i="7" s="1"/>
  <c r="G15" i="7" s="1"/>
  <c r="E21" i="3"/>
  <c r="G65" i="3"/>
  <c r="E64" i="3"/>
  <c r="E54" i="3"/>
  <c r="G54" i="3" s="1"/>
  <c r="G64" i="3" l="1"/>
  <c r="E45" i="7"/>
  <c r="G46" i="7"/>
  <c r="E28" i="7"/>
  <c r="G28" i="7" s="1"/>
  <c r="G29" i="7"/>
  <c r="E31" i="7"/>
  <c r="G31" i="7" s="1"/>
  <c r="G32" i="7"/>
  <c r="E35" i="7"/>
  <c r="G36" i="7"/>
  <c r="E51" i="7"/>
  <c r="G51" i="7" s="1"/>
  <c r="G52" i="7"/>
  <c r="F56" i="3"/>
  <c r="G56" i="3" s="1"/>
  <c r="E40" i="7"/>
  <c r="G41" i="7"/>
  <c r="G14" i="7"/>
  <c r="E47" i="3"/>
  <c r="G47" i="3" s="1"/>
  <c r="E66" i="7"/>
  <c r="G66" i="7" s="1"/>
  <c r="G67" i="7"/>
  <c r="G13" i="7"/>
  <c r="E43" i="3"/>
  <c r="G43" i="3" s="1"/>
  <c r="E60" i="7"/>
  <c r="G60" i="7" s="1"/>
  <c r="G59" i="7" s="1"/>
  <c r="G61" i="7"/>
  <c r="E18" i="7"/>
  <c r="G18" i="7" s="1"/>
  <c r="G19" i="7"/>
  <c r="E25" i="7"/>
  <c r="G25" i="7" s="1"/>
  <c r="G26" i="7"/>
  <c r="E13" i="3"/>
  <c r="E11" i="3" s="1"/>
  <c r="E54" i="7"/>
  <c r="E12" i="7"/>
  <c r="E60" i="3"/>
  <c r="E56" i="3" s="1"/>
  <c r="F18" i="8" s="1"/>
  <c r="F46" i="3"/>
  <c r="F42" i="3"/>
  <c r="G11" i="3" l="1"/>
  <c r="G10" i="3" s="1"/>
  <c r="H14" i="8" s="1"/>
  <c r="E46" i="3"/>
  <c r="G46" i="3" s="1"/>
  <c r="E10" i="3"/>
  <c r="H18" i="8"/>
  <c r="G18" i="8"/>
  <c r="E11" i="7"/>
  <c r="G12" i="7"/>
  <c r="E59" i="7"/>
  <c r="E42" i="3"/>
  <c r="G42" i="3" s="1"/>
  <c r="E39" i="7"/>
  <c r="G40" i="7"/>
  <c r="G39" i="7" s="1"/>
  <c r="E44" i="7"/>
  <c r="G45" i="7"/>
  <c r="G44" i="7" s="1"/>
  <c r="E50" i="7"/>
  <c r="G54" i="7"/>
  <c r="G50" i="7" s="1"/>
  <c r="E34" i="7"/>
  <c r="G35" i="7"/>
  <c r="G34" i="7" s="1"/>
  <c r="G60" i="3"/>
  <c r="F41" i="3"/>
  <c r="F14" i="8" l="1"/>
  <c r="F13" i="8" s="1"/>
  <c r="E41" i="3"/>
  <c r="F17" i="8" s="1"/>
  <c r="F16" i="8" s="1"/>
  <c r="F45" i="8" s="1"/>
  <c r="G17" i="8"/>
  <c r="G16" i="8" s="1"/>
  <c r="G45" i="8" s="1"/>
  <c r="E10" i="7"/>
  <c r="E9" i="7" s="1"/>
  <c r="G11" i="7"/>
  <c r="H37" i="8"/>
  <c r="F37" i="8"/>
  <c r="G37" i="8"/>
  <c r="G34" i="8" s="1"/>
  <c r="H34" i="8" s="1"/>
  <c r="F19" i="8" l="1"/>
  <c r="G10" i="7"/>
  <c r="G9" i="7" s="1"/>
  <c r="F44" i="8"/>
  <c r="G41" i="3"/>
  <c r="H27" i="8"/>
  <c r="G27" i="8"/>
  <c r="F27" i="8"/>
  <c r="H13" i="8"/>
  <c r="H44" i="8" s="1"/>
  <c r="H17" i="8" l="1"/>
  <c r="H16" i="8" s="1"/>
  <c r="H45" i="8" s="1"/>
  <c r="H46" i="8" s="1"/>
  <c r="G46" i="8"/>
  <c r="F46" i="8"/>
  <c r="B11" i="5"/>
  <c r="B10" i="5" s="1"/>
  <c r="B9" i="5" s="1"/>
  <c r="G19" i="8"/>
  <c r="H19" i="8" l="1"/>
</calcChain>
</file>

<file path=xl/sharedStrings.xml><?xml version="1.0" encoding="utf-8"?>
<sst xmlns="http://schemas.openxmlformats.org/spreadsheetml/2006/main" count="527" uniqueCount="293">
  <si>
    <t>PRIHODI UKUPNO</t>
  </si>
  <si>
    <t>PRIHODI POSLOVANJA</t>
  </si>
  <si>
    <t>RASHODI UKUPNO</t>
  </si>
  <si>
    <t>RAZLIKA - VIŠAK / MANJAK</t>
  </si>
  <si>
    <t>NETO FINANCIRANJE</t>
  </si>
  <si>
    <t>Naziv prihoda</t>
  </si>
  <si>
    <t xml:space="preserve">A. RAČUN PRIHODA I RASHODA </t>
  </si>
  <si>
    <t>Razred</t>
  </si>
  <si>
    <t>Skupina</t>
  </si>
  <si>
    <t>Izvor</t>
  </si>
  <si>
    <t>Prihodi poslovanja</t>
  </si>
  <si>
    <t>Prihodi od prodaje nefinancijske imovine</t>
  </si>
  <si>
    <t>RASHODI POSLOVANJA</t>
  </si>
  <si>
    <t>Naziv rashoda</t>
  </si>
  <si>
    <t>Rashodi poslovanja</t>
  </si>
  <si>
    <t>Rashodi za zaposlene</t>
  </si>
  <si>
    <t>Rashodi za nabavu nefinancijske imovine</t>
  </si>
  <si>
    <t>Rashodi za nabavu neproizvedene dugotrajne imovine</t>
  </si>
  <si>
    <t>RASHODI PREMA FUNKCIJSKOJ KLASIFIKACIJI</t>
  </si>
  <si>
    <t>UKUPNI RASHODI</t>
  </si>
  <si>
    <t>B. RAČUN FINANCIRANJA</t>
  </si>
  <si>
    <t>Primici od financijske imovine i zaduživanja</t>
  </si>
  <si>
    <t>Izdaci za financijsku imovinu i otplate zajmova</t>
  </si>
  <si>
    <t>II. POSEBNI DIO</t>
  </si>
  <si>
    <t>I. OPĆI DIO</t>
  </si>
  <si>
    <t>Šifra</t>
  </si>
  <si>
    <t xml:space="preserve">Naziv </t>
  </si>
  <si>
    <t>Materijalni rashodi</t>
  </si>
  <si>
    <t>A) SAŽETAK RAČUNA PRIHODA I RASHODA</t>
  </si>
  <si>
    <t>B) SAŽETAK RAČUNA FINANCIRANJA</t>
  </si>
  <si>
    <t>UKUPAN DONOS VIŠKA / MANJKA IZ PRETHODNE(IH) GODINE***</t>
  </si>
  <si>
    <t>Prihodi od prodaje proizvedene dugotrajne imovine</t>
  </si>
  <si>
    <t>Pomoći iz inozemstva i od subjekata unutar općeg proračuna</t>
  </si>
  <si>
    <t>Prihodi iz nadležnog proračuna i od HZZO-a temeljem ugovornih obveza</t>
  </si>
  <si>
    <t>Rashodi za nabavu proizvedene dugotrajne imovine</t>
  </si>
  <si>
    <t>C) PRENESENI VIŠAK ILI PRENESENI MANJAK I VIŠEGODIŠNJI PLAN URAVNOTEŽENJA</t>
  </si>
  <si>
    <t>Naziv</t>
  </si>
  <si>
    <t>EUR</t>
  </si>
  <si>
    <t>Višak prihoda iz prethodne godine koji će se rasporediti</t>
  </si>
  <si>
    <t>Manjak prihoda iz prethodne godine za pokriće</t>
  </si>
  <si>
    <t>UKUPNO FINANCIJSKI PLAN (A.+B.+C.)</t>
  </si>
  <si>
    <t>PRIHODI, PRIMICI I VIŠAK</t>
  </si>
  <si>
    <t>RASHODI, IZDACI I MANJAK</t>
  </si>
  <si>
    <t>RAZLIKA</t>
  </si>
  <si>
    <t>4.7.</t>
  </si>
  <si>
    <t>Prihodi od imovine</t>
  </si>
  <si>
    <t>2.7.</t>
  </si>
  <si>
    <t>Prihodi od upravnih i administrativnih pristojbi, pristojbi po posebnim propisima i naknada</t>
  </si>
  <si>
    <t>3.4.</t>
  </si>
  <si>
    <t>6.4.</t>
  </si>
  <si>
    <t>Prihodi od prodaje proizvoda i robe te pruženih usluga, prihodi od donacija te povrati po protestiranim jamstvima</t>
  </si>
  <si>
    <t>5.6.</t>
  </si>
  <si>
    <t>1.1.</t>
  </si>
  <si>
    <t>Financijski rashodi</t>
  </si>
  <si>
    <t>PROGRAM 4090</t>
  </si>
  <si>
    <t>DRUŠTVENA BRIGA O DJECI PREDŠKOLSKE DOBI</t>
  </si>
  <si>
    <t>Aktivnost A409001</t>
  </si>
  <si>
    <t>Redovna djelatnost dječjeg vrtića</t>
  </si>
  <si>
    <t>Izvor financiranja 1.1.</t>
  </si>
  <si>
    <t>GRAD SAMOBOR - OPĆI PRIHODI I PRIMICI</t>
  </si>
  <si>
    <t>Izvor financiranja 2.7.</t>
  </si>
  <si>
    <t>D.V. IZVOR-VLASTITI PRIHODI</t>
  </si>
  <si>
    <t>Izvor financiranja 3.4.</t>
  </si>
  <si>
    <t>D.V. IZVOR-POSEBNE NAMJENE</t>
  </si>
  <si>
    <t>Izvor financiranja 5.6.</t>
  </si>
  <si>
    <t>D.V. IZVOR-PRIHODI OD DONACIJA</t>
  </si>
  <si>
    <t>Izvor financiranja 6.4.</t>
  </si>
  <si>
    <t>D.V. IZVOR-PRIHODI  OD NEFINANCIJSKE IMOVINE</t>
  </si>
  <si>
    <t>Aktivnost A409005</t>
  </si>
  <si>
    <t>Posebni program-Montessori</t>
  </si>
  <si>
    <t>Aktivnost A409006</t>
  </si>
  <si>
    <t>Posebni program-rano učenje njemačkog jezika</t>
  </si>
  <si>
    <t>Aktivnost A409007</t>
  </si>
  <si>
    <t>Posebni program-igraonice</t>
  </si>
  <si>
    <t>Rahodi za nabavu nefinancijske imovine</t>
  </si>
  <si>
    <t>Aktivnost A409008</t>
  </si>
  <si>
    <t>Programi javnih potreba-predškola I TUR</t>
  </si>
  <si>
    <t>Izvor financiranja 4.7.</t>
  </si>
  <si>
    <t>D.V. IZVOR-PRIHODI OD POMOĆI</t>
  </si>
  <si>
    <t>Kapitalni projekt K409001</t>
  </si>
  <si>
    <t>Nabava nefinancijske imovine</t>
  </si>
  <si>
    <t>D.V.IZVOR -POSEBNE NAMJENE</t>
  </si>
  <si>
    <t>D.V.IZVOR -PRIHODI OD DONACIJA</t>
  </si>
  <si>
    <t>D.V.IZVOR -PRIHODI OD NEFINACIJSKE IMOVINE</t>
  </si>
  <si>
    <t>09 – Obrazovanje</t>
  </si>
  <si>
    <t>091 Predškolsko i osnovno obrazovanje</t>
  </si>
  <si>
    <t>0911 Predškolsko obrazovovanje</t>
  </si>
  <si>
    <t>Članak 3.</t>
  </si>
  <si>
    <t>Članak 4.</t>
  </si>
  <si>
    <t>Članak 5.</t>
  </si>
  <si>
    <t>PREDSJEDNICA UPRAVNOG VIJEĆA</t>
  </si>
  <si>
    <t>Tihana Matijaščić</t>
  </si>
  <si>
    <t>Članak 6.</t>
  </si>
  <si>
    <t xml:space="preserve">Brojčana oznaka i naziv				
				</t>
  </si>
  <si>
    <t>D.V.IZVOR-VLASTITI PRIHODI</t>
  </si>
  <si>
    <t>D.V.IZVOR-POSEBNE NAMJENE</t>
  </si>
  <si>
    <t>D.V.IZVOR-PRIHODI OD POMOĆI</t>
  </si>
  <si>
    <t>D.V.IZVOR-PRIHODI OD DONACIJA</t>
  </si>
  <si>
    <t>D.V.IZVOR-PRIHODI OD NEFINANCIJSKE IMOVINE</t>
  </si>
  <si>
    <t>GRAD SAMOBOR-OPĆI PRIHODI I PRIMICI</t>
  </si>
  <si>
    <t>BROJČANA OZNAKA I NAZIV</t>
  </si>
  <si>
    <t>Članak 7.</t>
  </si>
  <si>
    <t xml:space="preserve"> </t>
  </si>
  <si>
    <t>3.4. PRIHODI  ZA POSEBNE NAMJENE</t>
  </si>
  <si>
    <t>2.7. VLASTITI PRIHODI</t>
  </si>
  <si>
    <t>5.6.PRIHODI OD DONACIJA</t>
  </si>
  <si>
    <t>Detaljnije razrađeno u rashodima.</t>
  </si>
  <si>
    <t>2.RASHODI I IZDACI</t>
  </si>
  <si>
    <t>Visina minimalne bruto plaće utvrđuje se jedanput godišnje za slijedeću kalendarsku godinu, a utvrđuje ju Vlada RH Uredbom o visini minimalne plaće.</t>
  </si>
  <si>
    <t>Naknade troškova zaposlenima (poskupina 321):</t>
  </si>
  <si>
    <t>Rashodi za materijal i energiju (poskupina 322):*</t>
  </si>
  <si>
    <t>-licence –za antivirusni program</t>
  </si>
  <si>
    <t xml:space="preserve"> Neutrošena sredstva raspoređuju se kako slijedi:</t>
  </si>
  <si>
    <t>Članak 8.</t>
  </si>
  <si>
    <t xml:space="preserve">Program:  DRUŠTVENA BRIGA O DJECI PREDŠKOLSKE DOBI </t>
  </si>
  <si>
    <t xml:space="preserve">Zakonske i druge pravne osnove programa: </t>
  </si>
  <si>
    <t>5. Briga o djeci</t>
  </si>
  <si>
    <t xml:space="preserve">Naziv aktivnosti/projekta u Proračunu: REDOVNA DJELATNOST DJEČJEG VRTIĆA </t>
  </si>
  <si>
    <t>Obrazloženje aktivnosti/projekta</t>
  </si>
  <si>
    <t xml:space="preserve">Naziv aktivnosti/projekta u Proračunu: POSEBNI PROGRAM - MONTESSORI </t>
  </si>
  <si>
    <t xml:space="preserve">DV Izvor započeo je s provođenjem alternativnog 10-satnog odgojno-obrazovnog programa prema koncepciji Marije Montessori u ped. god. 2015./16. Montessori metoda je filozofija odgoja koja objedinjuje teoriju ličnosti i razvoja i pedagoške tehnike temeljene na poštivanju prava djeteta, njegovih prirodnih sposobnosti i ljubavi prema djetetu. Montessori program se provodi za jednu skupinu u centralnom objektu u Ul. Gustava Krkleca. </t>
  </si>
  <si>
    <t xml:space="preserve">Naziv aktivnosti/projekta u Proračunu: POSEBAN PROGRAM – RANO UČENJE NJEMAČKOG JEZIKA </t>
  </si>
  <si>
    <t xml:space="preserve">Naziv aktivnosti/projekta u Proračunu: KRAĆI PROGRAM – IGRAONICE </t>
  </si>
  <si>
    <t xml:space="preserve">Naziv aktivnosti/projekta u Proračunu: PROGRAM JAVNIH POTREBA – PREDŠKOLA I TUR </t>
  </si>
  <si>
    <t xml:space="preserve">Naziv aktivnosti/projekta u Proračunu: NABAVA NEFINANCIJSKE IMOVINE </t>
  </si>
  <si>
    <t>POKAZATELJ    USPJEŠNOSTI</t>
  </si>
  <si>
    <t>Definicija</t>
  </si>
  <si>
    <t>Jedinica</t>
  </si>
  <si>
    <t>Polazna vrijednost 2022.</t>
  </si>
  <si>
    <t>Ciljana vrijednost 2023.</t>
  </si>
  <si>
    <t>Ukupni broj upisane djece</t>
  </si>
  <si>
    <t>Broj</t>
  </si>
  <si>
    <t>Broj novoupisane djece</t>
  </si>
  <si>
    <t>Broj djece obuhvaćene programom predškolskog odgoja i obrazovanja u gradskim dječjim vrtićima</t>
  </si>
  <si>
    <t>Broj djece u Montessori programu</t>
  </si>
  <si>
    <t>Poticati uvođenje posebnih i alternativnih programa kojima se najbolje zadovoljavaju specifične potrebe djece</t>
  </si>
  <si>
    <t>Broj djece u programu ranog učenja njemačkog jezika</t>
  </si>
  <si>
    <t>Broj djece u kraćem programu predškole</t>
  </si>
  <si>
    <t>Omogućiti svoj djeci u godini dana prije polaska u osnovnu školu pohađanje programa predškole.</t>
  </si>
  <si>
    <t>Broj djece  s teškoćama u razvoju</t>
  </si>
  <si>
    <t>Cilj inkluzivnog obrazovanja podrazumijeva aktivno uključiti svu djecu u odgojno obrazovne aktivnosti te da im se pruži jednak pristup u igri i radu u odgojnim skupinama. Dosadašnji pokazatelj je porast upisane djece s teškoćama u razvoju iz godine u godinu.</t>
  </si>
  <si>
    <t>Broj djece u kraćem programu folklorne igraonice</t>
  </si>
  <si>
    <t>Vidljivo je  povećanje polaznosti folklorne igraonice radi  proširenja rada na dvije lokacije.</t>
  </si>
  <si>
    <t xml:space="preserve"> 4.7. PRIHODI OD POMOĆI planirane:</t>
  </si>
  <si>
    <t xml:space="preserve">    3232 – usluge tekućeg i investicijskog održavanja </t>
  </si>
  <si>
    <t>Rashodi za usluge(podskupina 323):</t>
  </si>
  <si>
    <t>Ostali nespomenuti rashodi poslovanja (podskupina 329):</t>
  </si>
  <si>
    <t xml:space="preserve"> ZA DJEČJI VRTIĆ IZVOR , G.KRKLECA 2, SAMOBOR</t>
  </si>
  <si>
    <t>Pokazatelji rezultata:</t>
  </si>
  <si>
    <t>Sukladno Prilogu 1. Provedbenog programa Grada Samobora za razdoblje 2021. – 2025.</t>
  </si>
  <si>
    <t>Broj novoupisane djece (akt. 5.1. Redovna djelatnost vrtića, PPGS)</t>
  </si>
  <si>
    <t>Vlastiti izvori</t>
  </si>
  <si>
    <t>Rezultat poslovanja</t>
  </si>
  <si>
    <t>Višak prihoda</t>
  </si>
  <si>
    <t xml:space="preserve">Manjak prihoda </t>
  </si>
  <si>
    <t>C. PRENESENI VIŠAK/MANJAK PRIHODA NAD RASHODIMA</t>
  </si>
  <si>
    <t>__________________________</t>
  </si>
  <si>
    <t>Povećanje/ smanjenje</t>
  </si>
  <si>
    <t>Novi plan 2023.</t>
  </si>
  <si>
    <t>Financijski plan 
 2023.</t>
  </si>
  <si>
    <t>Financijski plan  2023.</t>
  </si>
  <si>
    <t>Financijski plan 2023.</t>
  </si>
  <si>
    <r>
      <rPr>
        <b/>
        <sz val="11"/>
        <rFont val="Calibri"/>
        <family val="2"/>
        <charset val="238"/>
        <scheme val="minor"/>
      </rPr>
      <t>RAZLIKA</t>
    </r>
    <r>
      <rPr>
        <b/>
        <sz val="11"/>
        <color indexed="8"/>
        <rFont val="Calibri"/>
        <family val="2"/>
        <charset val="238"/>
        <scheme val="minor"/>
      </rPr>
      <t xml:space="preserve"> VIŠAK / MANJAK IZ PRETHODNE(IH) GODINE KOJI ĆE SE RASPOREDITI / POKRITI</t>
    </r>
  </si>
  <si>
    <r>
      <t>1.</t>
    </r>
    <r>
      <rPr>
        <b/>
        <sz val="7"/>
        <color theme="1"/>
        <rFont val="Calibri"/>
        <family val="2"/>
        <charset val="238"/>
        <scheme val="minor"/>
      </rPr>
      <t xml:space="preserve">      </t>
    </r>
    <r>
      <rPr>
        <b/>
        <sz val="12"/>
        <color theme="1"/>
        <rFont val="Calibri"/>
        <family val="2"/>
        <charset val="238"/>
        <scheme val="minor"/>
      </rPr>
      <t>PRIHODI I PRIMICI</t>
    </r>
  </si>
  <si>
    <t>65-Prihodi od upravnih i administrativnih pristojbi, pristojbi po posebnim propisima i naknadama pod kojima su planirani iz izvora:</t>
  </si>
  <si>
    <t>31-Rashodi za zaposlene su planirani iz izvora:</t>
  </si>
  <si>
    <t>32-Materijalni rashodi su planirani iz izvora:</t>
  </si>
  <si>
    <t>34-Financijski rashodi su planirani iz izvora:</t>
  </si>
  <si>
    <t>42-Rashodi za nabavu proizvedene dugotrajne imovine iz izvora:</t>
  </si>
  <si>
    <t>Višak prihoda za raspored u 2023.godini u iznosu od 3.889 eura sastoji se od neutrošenih sredstava od:</t>
  </si>
  <si>
    <t xml:space="preserve">-sredstava primljenih od korisnika za sufinanciranje cijene usluge u iznosu od 4.284 eura </t>
  </si>
  <si>
    <t>1) prihodi od korisnika za sufinanciranje usluga u iznosu od 4.284 eura na slijedeća konta:</t>
  </si>
  <si>
    <t xml:space="preserve">    3225 – sitan inventar</t>
  </si>
  <si>
    <t>-i 2.362 eura što predstavlja metodološki manjak koji nastaje zbog načina iskazivanja prihoda kod proračunskog korisnika u odnosu na rashode koji se podmiruju iz izvora opći prihodi i primitci</t>
  </si>
  <si>
    <t>-sredstava primljenih iz Državnog proračuna za djecu u programu predškole i djecu s teškoćama u razvoju u iznosu od 1.967 eura</t>
  </si>
  <si>
    <t>2) prihodi iz Državnog proračuna u iznosu od 1.967 eura na konto:</t>
  </si>
  <si>
    <t xml:space="preserve">Ukupni broj školskih obveznika uključenih u 10-satni program . </t>
  </si>
  <si>
    <t>KLASA: 400-02/23-01/01</t>
  </si>
  <si>
    <t>VIŠAK KORIŠTEN ZA POKRIĆE RASHODA</t>
  </si>
  <si>
    <t>Višak prihoda poslovanja</t>
  </si>
  <si>
    <t>Manjak prihoda poslovanja</t>
  </si>
  <si>
    <t>MANJAK POKRIVEN TEKUĆIM PRIHODIMA</t>
  </si>
  <si>
    <t>-63414 - tekuće pomoći od izvanproračunskih korisnika za refundacije od HZMO-a,HZZ-a i                                                                     HZZO-a 1.327,00 eura</t>
  </si>
  <si>
    <r>
      <t>66</t>
    </r>
    <r>
      <rPr>
        <sz val="11"/>
        <color theme="1"/>
        <rFont val="Calibri"/>
        <family val="2"/>
        <charset val="238"/>
        <scheme val="minor"/>
      </rPr>
      <t>-</t>
    </r>
    <r>
      <rPr>
        <b/>
        <sz val="11"/>
        <color theme="1"/>
        <rFont val="Calibri"/>
        <family val="2"/>
        <charset val="238"/>
        <scheme val="minor"/>
      </rPr>
      <t>Prihodi od prodaje proizvoda i robe te pruženih usluga, prihodi od donacija te povrati po protestiranim jamstvima pod kojima su planirani iz izvora:</t>
    </r>
  </si>
  <si>
    <r>
      <t xml:space="preserve">1.1.OPĆI PRIHODI I PRIMICI </t>
    </r>
    <r>
      <rPr>
        <sz val="11"/>
        <color theme="1"/>
        <rFont val="Calibri"/>
        <family val="2"/>
        <charset val="238"/>
        <scheme val="minor"/>
      </rPr>
      <t>i obuhvaćaju:</t>
    </r>
  </si>
  <si>
    <r>
      <t xml:space="preserve">-rashode za usluge (podskupina 323)   – prijevoz za djecu u programu predškole u iznosu od 133 eura. Visina ove vrste prihoda </t>
    </r>
    <r>
      <rPr>
        <sz val="11"/>
        <color theme="1"/>
        <rFont val="Calibri"/>
        <family val="2"/>
        <charset val="238"/>
        <scheme val="minor"/>
      </rPr>
      <t xml:space="preserve">ovisi o tome da li će biti obveznika pohađanja kraćeg programa predškole s udaljenijih područja </t>
    </r>
    <r>
      <rPr>
        <sz val="11"/>
        <color rgb="FF000000"/>
        <rFont val="Calibri"/>
        <family val="2"/>
        <charset val="238"/>
        <scheme val="minor"/>
      </rPr>
      <t>(</t>
    </r>
    <r>
      <rPr>
        <sz val="11"/>
        <color theme="1"/>
        <rFont val="Calibri"/>
        <family val="2"/>
        <charset val="238"/>
        <scheme val="minor"/>
      </rPr>
      <t>više od 20 km</t>
    </r>
    <r>
      <rPr>
        <sz val="11"/>
        <color rgb="FF000000"/>
        <rFont val="Calibri"/>
        <family val="2"/>
        <charset val="238"/>
        <scheme val="minor"/>
      </rPr>
      <t>)</t>
    </r>
    <r>
      <rPr>
        <sz val="11"/>
        <color theme="1"/>
        <rFont val="Calibri"/>
        <family val="2"/>
        <charset val="238"/>
        <scheme val="minor"/>
      </rPr>
      <t xml:space="preserve">. </t>
    </r>
  </si>
  <si>
    <r>
      <t xml:space="preserve">3.4. PRIHODI  ZA POSEBNE NAMJENE </t>
    </r>
    <r>
      <rPr>
        <sz val="11"/>
        <color theme="1"/>
        <rFont val="Calibri"/>
        <family val="2"/>
        <charset val="238"/>
        <scheme val="minor"/>
      </rPr>
      <t>obuhvaćaju</t>
    </r>
    <r>
      <rPr>
        <b/>
        <sz val="11"/>
        <color theme="1"/>
        <rFont val="Calibri"/>
        <family val="2"/>
        <charset val="238"/>
        <scheme val="minor"/>
      </rPr>
      <t>:</t>
    </r>
  </si>
  <si>
    <r>
      <t>-</t>
    </r>
    <r>
      <rPr>
        <sz val="11"/>
        <color theme="1"/>
        <rFont val="Calibri"/>
        <family val="2"/>
        <charset val="238"/>
        <scheme val="minor"/>
      </rPr>
      <t xml:space="preserve">naknada za rad upravnog vijeća za koje je planirano 3.398 eura </t>
    </r>
  </si>
  <si>
    <r>
      <t xml:space="preserve">4.7. PRIHODI OD POMOĆI </t>
    </r>
    <r>
      <rPr>
        <sz val="11"/>
        <color theme="1"/>
        <rFont val="Calibri"/>
        <family val="2"/>
        <charset val="238"/>
        <scheme val="minor"/>
      </rPr>
      <t>i obuhvaćaju:</t>
    </r>
  </si>
  <si>
    <r>
      <t xml:space="preserve">3.4. PRIHODI  ZA POSEBNE NAMJENE </t>
    </r>
    <r>
      <rPr>
        <sz val="11"/>
        <color theme="1"/>
        <rFont val="Calibri"/>
        <family val="2"/>
        <charset val="238"/>
        <scheme val="minor"/>
      </rPr>
      <t xml:space="preserve">i obuhvaćaju bankarske usluge i usluge platnog prometa u iznosu od 2.177 eura </t>
    </r>
  </si>
  <si>
    <r>
      <t>-</t>
    </r>
    <r>
      <rPr>
        <sz val="7"/>
        <color theme="1"/>
        <rFont val="Calibri"/>
        <family val="2"/>
        <charset val="238"/>
        <scheme val="minor"/>
      </rPr>
      <t xml:space="preserve">          </t>
    </r>
    <r>
      <rPr>
        <sz val="10"/>
        <color theme="1"/>
        <rFont val="Calibri"/>
        <family val="2"/>
        <charset val="238"/>
        <scheme val="minor"/>
      </rPr>
      <t xml:space="preserve">Zakon o ustanovama (NN </t>
    </r>
    <r>
      <rPr>
        <sz val="10"/>
        <rFont val="Calibri"/>
        <family val="2"/>
        <charset val="238"/>
        <scheme val="minor"/>
      </rPr>
      <t>76/93</t>
    </r>
    <r>
      <rPr>
        <sz val="10"/>
        <color theme="1"/>
        <rFont val="Calibri"/>
        <family val="2"/>
        <charset val="238"/>
        <scheme val="minor"/>
      </rPr>
      <t xml:space="preserve">, </t>
    </r>
    <r>
      <rPr>
        <sz val="10"/>
        <rFont val="Calibri"/>
        <family val="2"/>
        <charset val="238"/>
        <scheme val="minor"/>
      </rPr>
      <t>29/97</t>
    </r>
    <r>
      <rPr>
        <sz val="10"/>
        <color theme="1"/>
        <rFont val="Calibri"/>
        <family val="2"/>
        <charset val="238"/>
        <scheme val="minor"/>
      </rPr>
      <t xml:space="preserve">, </t>
    </r>
    <r>
      <rPr>
        <sz val="10"/>
        <rFont val="Calibri"/>
        <family val="2"/>
        <charset val="238"/>
        <scheme val="minor"/>
      </rPr>
      <t>47/99</t>
    </r>
    <r>
      <rPr>
        <sz val="10"/>
        <color theme="1"/>
        <rFont val="Calibri"/>
        <family val="2"/>
        <charset val="238"/>
        <scheme val="minor"/>
      </rPr>
      <t xml:space="preserve">, </t>
    </r>
    <r>
      <rPr>
        <sz val="10"/>
        <rFont val="Calibri"/>
        <family val="2"/>
        <charset val="238"/>
        <scheme val="minor"/>
      </rPr>
      <t>35/08</t>
    </r>
    <r>
      <rPr>
        <sz val="10"/>
        <color theme="1"/>
        <rFont val="Calibri"/>
        <family val="2"/>
        <charset val="238"/>
        <scheme val="minor"/>
      </rPr>
      <t xml:space="preserve">,127/19 i 151/22), </t>
    </r>
  </si>
  <si>
    <r>
      <t>-</t>
    </r>
    <r>
      <rPr>
        <sz val="7"/>
        <color theme="1"/>
        <rFont val="Calibri"/>
        <family val="2"/>
        <charset val="238"/>
        <scheme val="minor"/>
      </rPr>
      <t xml:space="preserve">          </t>
    </r>
    <r>
      <rPr>
        <sz val="10"/>
        <color theme="1"/>
        <rFont val="Calibri"/>
        <family val="2"/>
        <charset val="238"/>
        <scheme val="minor"/>
      </rPr>
      <t>Državni pedagoški standard predškolskog odgoja i naobrazbe (NN 63/08 i 90/10)</t>
    </r>
  </si>
  <si>
    <r>
      <t>-</t>
    </r>
    <r>
      <rPr>
        <sz val="7"/>
        <color theme="1"/>
        <rFont val="Calibri"/>
        <family val="2"/>
        <charset val="238"/>
        <scheme val="minor"/>
      </rPr>
      <t xml:space="preserve">          </t>
    </r>
    <r>
      <rPr>
        <sz val="10"/>
        <color theme="1"/>
        <rFont val="Calibri"/>
        <family val="2"/>
        <charset val="238"/>
        <scheme val="minor"/>
      </rPr>
      <t>Uputa za izradu proračuna Grada Samobora za razdoblje 2023.-2025.godine</t>
    </r>
  </si>
  <si>
    <r>
      <t xml:space="preserve">Razvojna mjera </t>
    </r>
    <r>
      <rPr>
        <i/>
        <sz val="10"/>
        <color theme="1"/>
        <rFont val="Calibri"/>
        <family val="2"/>
        <charset val="238"/>
        <scheme val="minor"/>
      </rPr>
      <t>(poveznica sa strateškim okvirom Provedbenog programa Grada Samobora za razdoblje 2021. – 2025.):</t>
    </r>
  </si>
  <si>
    <t xml:space="preserve">-zdravstvene usluge koje se refundiraju od strane HZZO-a i planirane su u iznosu od 1.327 eura </t>
  </si>
  <si>
    <t xml:space="preserve">                                         ZA DJEČJI VRTIĆ IZVOR , G.KRKLECA 2, SAMOBOR</t>
  </si>
  <si>
    <t>Članak 1.</t>
  </si>
  <si>
    <t>Članak 2.</t>
  </si>
  <si>
    <t>Očekuje se veća uključenost u redovni program, te je ubuduće planiran pad djece u programu predškole.</t>
  </si>
  <si>
    <t>Izvor financiranja 4.1.</t>
  </si>
  <si>
    <t>GRAD SAMOBOR - POMOĆI</t>
  </si>
  <si>
    <t>4.1.</t>
  </si>
  <si>
    <t>GRAD SAMOBOR-POMOĆI</t>
  </si>
  <si>
    <t xml:space="preserve"> 4.1. GRAD SAMOBOR - POMOĆI planirane:</t>
  </si>
  <si>
    <t xml:space="preserve">-6362-kapitalne pomoći iz državnog proračuna od Ministarstva znanosti i obrazovanja za program predškole i djecu s teškoćama u razvoju planira se u iznosu od 8.500 eura </t>
  </si>
  <si>
    <t>- od najma prostora (dvorane u Bregani te prostorija u objektu Mlinska) planira se ostvariti 10.937  eura</t>
  </si>
  <si>
    <t xml:space="preserve">4.1.GRAD SAMOBOR - POMOĆI planirani su u iznosu od 34.682 eura za materijal i sirovine, energiju i usluge tekućeg i investicijskog održavanja               </t>
  </si>
  <si>
    <t xml:space="preserve">4.7. PRIHODI OD POMOĆI - povećanje za  1.400 eura temeljem Odluke Ministarstva znanosti i obrazovanja o sufinaciranju programa preškole i TUR-a isplatom trećeg ciklusa      </t>
  </si>
  <si>
    <t>5.6.PRIHODI OD DONACIJA -povećanje za 1.010 eura za potrebe materijala I opreme za grupe te sitnog inventara</t>
  </si>
  <si>
    <r>
      <t>-</t>
    </r>
    <r>
      <rPr>
        <sz val="11"/>
        <color rgb="FF000000"/>
        <rFont val="Calibri"/>
        <family val="2"/>
        <charset val="238"/>
        <scheme val="minor"/>
      </rPr>
      <t xml:space="preserve">rashode za materijal i energiju </t>
    </r>
    <r>
      <rPr>
        <sz val="11"/>
        <color theme="1"/>
        <rFont val="Calibri"/>
        <family val="2"/>
        <charset val="238"/>
        <scheme val="minor"/>
      </rPr>
      <t>(</t>
    </r>
    <r>
      <rPr>
        <sz val="11"/>
        <color rgb="FF000000"/>
        <rFont val="Calibri"/>
        <family val="2"/>
        <charset val="238"/>
        <scheme val="minor"/>
      </rPr>
      <t>podskupina 322</t>
    </r>
    <r>
      <rPr>
        <sz val="11"/>
        <color theme="1"/>
        <rFont val="Calibri"/>
        <family val="2"/>
        <charset val="238"/>
        <scheme val="minor"/>
      </rPr>
      <t>)</t>
    </r>
    <r>
      <rPr>
        <sz val="11"/>
        <color rgb="FF000000"/>
        <rFont val="Calibri"/>
        <family val="2"/>
        <charset val="238"/>
        <scheme val="minor"/>
      </rPr>
      <t xml:space="preserve"> - cijena energenata u iznosu od po 59.430 eura  </t>
    </r>
  </si>
  <si>
    <r>
      <t>2.7. VLASTITI PRIHODI</t>
    </r>
    <r>
      <rPr>
        <sz val="11"/>
        <color theme="1"/>
        <rFont val="Calibri"/>
        <family val="2"/>
        <charset val="238"/>
        <scheme val="minor"/>
      </rPr>
      <t xml:space="preserve"> obuhvaćaju rashode za energiju i sredstva za čišćenje, za prostore koji se iznajmljuju, a u skladu s Pravilnikom o mjerilima i načinu korištenja vlastitih prihoda. I planirani su u iznosu od 10.938 eura.</t>
    </r>
  </si>
  <si>
    <t xml:space="preserve">-službena putovanja vezana za stručna usavršavanja u iznosu od 1.641 eura i stručna usavršavanja zaposlenih u redovnom programu u iznosu od 5.241 eur, zaposlenima u Montessori programu 645 eura </t>
  </si>
  <si>
    <t>-naknada za prijevoz zaposlenih na posao i s posla koja iznosi  80.146 eura</t>
  </si>
  <si>
    <t xml:space="preserve">-rashode za uredski materijal, potrošno za grupe, sredstva za čišćenje i održavanje te je  planirano 37.135 eura </t>
  </si>
  <si>
    <t xml:space="preserve">-materijal i sirovine koji obuhvačaju sve prehrambene namirnice za prehranu djece i planirani su u iznosu od 172.958 eura </t>
  </si>
  <si>
    <t>-energija (električna energija, plin i gorivo za vozilo) za koju je planirano 18.801 eura a razlika zbog povečanja cijene energenata na tržištu planirana je iz OPP-a</t>
  </si>
  <si>
    <t xml:space="preserve">-materijal i dijelovi za tekuće i investicijsko održavanje (zbog starosti objekata, potrebno je stalno redovno ali i dodatno održavanje) i planirano je 15.434 eura </t>
  </si>
  <si>
    <t xml:space="preserve">-sitan inventar i didaktika-planirana je 2.391 eura </t>
  </si>
  <si>
    <t xml:space="preserve">-usluge telefona i pošte za koje je planirano je 4.268 eura </t>
  </si>
  <si>
    <t>-komunalne usluge za koje je planirano 17.327 eura</t>
  </si>
  <si>
    <t>-zakupnine i najamnine za koje je planirano je 16.263 eura (najam objekta u Hrastini)</t>
  </si>
  <si>
    <t>-zdravstvene usluge-sanitarne iskaznice, analiza vode i hrane te sistematski pregledi za koje je planirano je 8.836 eura</t>
  </si>
  <si>
    <t xml:space="preserve">-računalne usluge-planirano je 6.007 eura </t>
  </si>
  <si>
    <t xml:space="preserve">-ostale usluge-registracija vozila, usluge pranja i peglanja, usluge čuvanja imovine za koje je planirano 6.382 eura </t>
  </si>
  <si>
    <t>-kupnju didaktike i literature za potrebe predškole i djece s TUR-om, nabavu materijala za kraći program predškole i stručno usavršavanje odgojitelja te opremu za grupe u iznosu od 23.276 eura</t>
  </si>
  <si>
    <r>
      <t>-</t>
    </r>
    <r>
      <rPr>
        <sz val="7"/>
        <color theme="1"/>
        <rFont val="Calibri"/>
        <family val="2"/>
        <charset val="238"/>
        <scheme val="minor"/>
      </rPr>
      <t xml:space="preserve">          </t>
    </r>
    <r>
      <rPr>
        <sz val="10"/>
        <color theme="1"/>
        <rFont val="Calibri"/>
        <family val="2"/>
        <charset val="238"/>
        <scheme val="minor"/>
      </rPr>
      <t xml:space="preserve">Zakon o predškolskom odgoju i obrazovanju  (NN 10/97, 107/07, 94/13 ,98/19, 57/22 i 101/23), </t>
    </r>
  </si>
  <si>
    <t xml:space="preserve">Petosatni program ranog učenja njemačkog jezika provodio se za jednu skupinu u objektu u Mlinskoj ulici do rujna 2023.g. a od tada nema odgojitelja sa adekvatnom kvalifikacijom. </t>
  </si>
  <si>
    <t xml:space="preserve">Planirana sredstva </t>
  </si>
  <si>
    <r>
      <t xml:space="preserve">U DV Izvor, objektima u Mlinska ulici i Ulici G. Krkleca , provodi se kraći program folklorne igraonice. Ovom aktivnošću dodatno se obogaćuje program predškolskog odgoja te se djecu od najranije dobi potiče na učenje o tradiciji i kulturnoj baštini samoborskog kraja. Mjesečna cijena po djetetu iznosi 24,00 eura, a pokriva naknadu za voditeljicu igraonice. </t>
    </r>
    <r>
      <rPr>
        <b/>
        <sz val="11"/>
        <color theme="1"/>
        <rFont val="Calibri"/>
        <family val="2"/>
        <scheme val="minor"/>
      </rPr>
      <t>II. Izmjenama i dopunama Financijskog plana za 2023. g.</t>
    </r>
    <r>
      <rPr>
        <sz val="11"/>
        <color theme="1"/>
        <rFont val="Calibri"/>
        <family val="2"/>
        <charset val="238"/>
        <scheme val="minor"/>
      </rPr>
      <t xml:space="preserve"> smanjena su sredstva planirana za plaće.</t>
    </r>
  </si>
  <si>
    <t xml:space="preserve">Ukupni broj upisane djece u redovni 10-satni program i program predškole(akt. 5.1. Redovna djelatnost vrtića, PPGS) planiran je Godišnjim planom i programom DV Izvor.Cilj je postupno smanjiti broj djece u skupinama kako bi bili bliži DPS-u. </t>
  </si>
  <si>
    <t xml:space="preserve">Do rujna 2023.g. provodio se 5-satni program ranog učenja njemačkog jezika a od tada nema odgojitelja sa adekvatnom kvalifikacijom. </t>
  </si>
  <si>
    <t>Planirani prihodi odnose se na:</t>
  </si>
  <si>
    <t xml:space="preserve">63-Pomoći iz inozemstva i od subjekata unutar općeg proračuna pod kojima su iz izvora :              </t>
  </si>
  <si>
    <t>-63612-tekuće pomoći iz državnog proračuna od  Ministarstva znanosti i obrazovanja za program predškole i djecu s teškoćama u razvoju planirane su u iznosu od 12.809 eura + preneseni višak u iznosu 1.967 eura (temeljem Odluke o raspodjeli rezultata)</t>
  </si>
  <si>
    <r>
      <t xml:space="preserve">64-Prihodi od imovine pod kojima su iz izvora:                                                                                                          2.7. VLASTITI PRIHODI planirani </t>
    </r>
    <r>
      <rPr>
        <sz val="11"/>
        <color theme="1"/>
        <rFont val="Calibri"/>
        <family val="2"/>
        <scheme val="minor"/>
      </rPr>
      <t>prihodi od kamata  u iznosu od 1eura</t>
    </r>
  </si>
  <si>
    <t xml:space="preserve">- od sufinanciranja roditelja u 2023.g. planirano je  461.465 eura  + preneseni višak u 2023.g. u iznosu 4.284 eura (temeljem Odluke o raspodjeli rezultata). U pedagoškoj 2022./2023. godini je 26 odgojnih skupina; 24 u redovnom 10-satnom programu sa 509 djece, 1 skupina u posebnom programu s učenjem njemačkog jezika sa 17-ero djece, te 1 skupina u posebnom Montessori programu sa 22-je djece) dok je u u pedagoškoj 2023./2024. ukinut posebni program učenja njemačkog jezika budući da nema zaposlenog odgojitelja sa adekvatnom kvalifikacijom </t>
  </si>
  <si>
    <r>
      <t>6.4.PRIHODI OD NEFINACIJSKE IMOVINE-</t>
    </r>
    <r>
      <rPr>
        <sz val="11"/>
        <color theme="1"/>
        <rFont val="Calibri"/>
        <family val="2"/>
        <charset val="238"/>
        <scheme val="minor"/>
      </rPr>
      <t xml:space="preserve"> u iznosu 23.627 eura od refundacija šteta po osnovi osiguranja</t>
    </r>
  </si>
  <si>
    <t>- u iznosu od  7.210 eura odnose se na prihode od TZ Grada Samobora za izradu kostima za fašnik i nagrade za sudjelovanju na fašniku, dobivene donacije Lush d.o.o., projekta prikupljanja starih baterija i donacije osiguranja prilikom sklapanja polica osiguranja za djecu (dodatna polica koju plaćaju roditelji)</t>
  </si>
  <si>
    <t>67-Prihodima iz nadležnog proračuna i od HZZO-a temeljem ugovornih obveze predviđeno je financiranje iz izvora:</t>
  </si>
  <si>
    <t>Prihodi od nefinancijske imovine - razred 7 - II. izmjenama Financijskog plana za 2023.g. planiran je u iznosu od 500 eura od prodaje proizveden dugotrajne imovine (rezač povrća).</t>
  </si>
  <si>
    <r>
      <rPr>
        <b/>
        <sz val="11"/>
        <color theme="1"/>
        <rFont val="Calibri"/>
        <family val="2"/>
        <scheme val="minor"/>
      </rPr>
      <t>II. Izmjenama i dopunama financijskog plana za 2023.g. ukupni rashodi poslovanja planirani su u iznosu od :</t>
    </r>
    <r>
      <rPr>
        <sz val="11"/>
        <color theme="1"/>
        <rFont val="Calibri"/>
        <family val="2"/>
        <charset val="238"/>
        <scheme val="minor"/>
      </rPr>
      <t xml:space="preserve"> razred 3-Rashodi poslovanja 2.467.514 eura i razred 4-Rashodi za nabavu nefinancijske imovine 38.458 eura, te metodološkog manjka od 2.362 eura koji je pokriven iz tekućih prihoda</t>
    </r>
  </si>
  <si>
    <t>5.6.PRIHODI OD NEFINANCIJSKE IMOVINE -povećanje za 22.800 eura radi dobivene refundacije štete od Croatia osiguranja za popravak dijela krova u objektu u Ulici G.Krkleca uništenog nevremenom i nabavke sprave i kućice za park također uništenih u nevremenu</t>
  </si>
  <si>
    <t>1.1.OPĆI PRIHODI I PRIMICI- smanjenje za 84.000 eura koje se odnosi na plaću za zaposlene (za odgojitelja za program njemačkog jezika nije uzeta zamjena) , ostale rashode za zaposlene (nisu iskorištene sve planirane otpremnine), energija (bilo je više planirano radi sklapanja Ugovora za javnu nabanu)</t>
  </si>
  <si>
    <t>Od 2023.g. osnovica za plaću iznosi 500 eura, te su povečani iznosi neporezivih materijalnih prava regres i božićnica na 663,62 eura, uskrsnica na 100,00 eura, dar za djecu 132,73 eura i naknada za topli obrok 796,33 eura godišnje.</t>
  </si>
  <si>
    <t>-rashodi za usluge (podskupina 323) -računalne usluge za uvođenje nove aplikacije OKI TOKI (digitalizacija odgojno obrazovnog procesa)  9.028 eura, zakupnine I najmnine u iznosu od 2.000 eura I zdravstvene usluge od 4.000 eura</t>
  </si>
  <si>
    <t xml:space="preserve">-ostale nespomenute rashoda poslovanja (podskupina 329 ) naknada zbog nezapošljavanja osoba s invaliditetom u iznosu od 2.372 eura. Naknada se obračunava u odnosu na broj zaposlenih i minimalnu bruto plaću. </t>
  </si>
  <si>
    <t xml:space="preserve">-službena, radna i zaštitna odjeća za koju je obveza obnavljanja svake 2. godine za sve djelatnike, a svake godine za tehničko osoblje planirana je u iznosu od 8.670 eura </t>
  </si>
  <si>
    <r>
      <t xml:space="preserve">-usluge za tekuće i investicijsko održavanje za kojim je povečana potreba zbog stalnih kvarova na </t>
    </r>
    <r>
      <rPr>
        <sz val="11"/>
        <color rgb="FF000000"/>
        <rFont val="Calibri"/>
        <family val="2"/>
        <charset val="238"/>
        <scheme val="minor"/>
      </rPr>
      <t>uređajima,</t>
    </r>
    <r>
      <rPr>
        <sz val="11"/>
        <color theme="1"/>
        <rFont val="Calibri"/>
        <family val="2"/>
        <charset val="238"/>
        <scheme val="minor"/>
      </rPr>
      <t xml:space="preserve"> </t>
    </r>
    <r>
      <rPr>
        <sz val="11"/>
        <color rgb="FF000000"/>
        <rFont val="Calibri"/>
        <family val="2"/>
        <charset val="238"/>
        <scheme val="minor"/>
      </rPr>
      <t xml:space="preserve">električnim instalcijama zbog starosti objekata i planirani su iznosi od 18.581 </t>
    </r>
    <r>
      <rPr>
        <sz val="11"/>
        <color theme="1"/>
        <rFont val="Calibri"/>
        <family val="2"/>
        <charset val="238"/>
        <scheme val="minor"/>
      </rPr>
      <t xml:space="preserve">eura </t>
    </r>
  </si>
  <si>
    <t xml:space="preserve">-intelektualne i osobne usluge-usluge odvjetnika, zaštita na radu za koje je planirano 1.327 eura </t>
  </si>
  <si>
    <t xml:space="preserve">-premije osiguranja - za koje je planirano 10.334 eura </t>
  </si>
  <si>
    <t>-pristojbe i naknade - za koje je planirano 531 eur</t>
  </si>
  <si>
    <t>-ostali nespomenuti rashodi poslovanja - za koje je planirano 1.527 eura</t>
  </si>
  <si>
    <r>
      <t xml:space="preserve">5.6. PRIHODI OD DONACIJA </t>
    </r>
    <r>
      <rPr>
        <sz val="11"/>
        <color theme="1"/>
        <rFont val="Calibri"/>
        <family val="2"/>
        <charset val="238"/>
        <scheme val="minor"/>
      </rPr>
      <t>u iznosu od 7.000 eura</t>
    </r>
    <r>
      <rPr>
        <b/>
        <sz val="11"/>
        <color theme="1"/>
        <rFont val="Calibri"/>
        <family val="2"/>
        <charset val="238"/>
        <scheme val="minor"/>
      </rPr>
      <t xml:space="preserve"> </t>
    </r>
    <r>
      <rPr>
        <sz val="11"/>
        <color theme="1"/>
        <rFont val="Calibri"/>
        <family val="2"/>
        <charset val="238"/>
        <scheme val="minor"/>
      </rPr>
      <t>obuhvaćaju materijal za kostime za fašnik (od TZ Grada Samobora)+nagrada, donaciju od Lush d.o.o., rashode za sitan inventar, didaktiku I ostale rashode poslovanja</t>
    </r>
  </si>
  <si>
    <r>
      <t xml:space="preserve">6.4.PRIHODI OD NEFINANCIJSKE IMOVINE </t>
    </r>
    <r>
      <rPr>
        <sz val="11"/>
        <color theme="1"/>
        <rFont val="Calibri"/>
        <family val="2"/>
        <charset val="238"/>
        <scheme val="minor"/>
      </rPr>
      <t>-</t>
    </r>
    <r>
      <rPr>
        <b/>
        <sz val="11"/>
        <color theme="1"/>
        <rFont val="Calibri"/>
        <family val="2"/>
        <charset val="238"/>
        <scheme val="minor"/>
      </rPr>
      <t xml:space="preserve"> </t>
    </r>
    <r>
      <rPr>
        <sz val="11"/>
        <color rgb="FF000000"/>
        <rFont val="Calibri"/>
        <family val="2"/>
        <charset val="238"/>
        <scheme val="minor"/>
      </rPr>
      <t xml:space="preserve">za usluge tekućeg i investicijskog održavanja u iznosu od 9.227 eura </t>
    </r>
  </si>
  <si>
    <r>
      <t xml:space="preserve"> </t>
    </r>
    <r>
      <rPr>
        <b/>
        <sz val="11"/>
        <color theme="1"/>
        <rFont val="Calibri"/>
        <family val="2"/>
        <scheme val="minor"/>
      </rPr>
      <t>41-Rashodi za nabavu ne proizvedene dugotrajne imovine iz izvora:</t>
    </r>
  </si>
  <si>
    <r>
      <t xml:space="preserve">1.1.OPĆI PRIHODI I PRIMICI </t>
    </r>
    <r>
      <rPr>
        <sz val="11"/>
        <color theme="1"/>
        <rFont val="Calibri"/>
        <family val="2"/>
        <scheme val="minor"/>
      </rPr>
      <t>i obuhvaćaju licence za uvođenje nove aplikacije OKI TOKI (digitalizacija odgojno obrazovnog procesa)  u iznosu od 1.661 eur</t>
    </r>
  </si>
  <si>
    <r>
      <t xml:space="preserve">3.4. PRIHODI  ZA POSEBNE NAMJENE </t>
    </r>
    <r>
      <rPr>
        <sz val="11"/>
        <color theme="1"/>
        <rFont val="Calibri"/>
        <family val="2"/>
        <scheme val="minor"/>
      </rPr>
      <t>planirani su u iznosu od 13.187 eura</t>
    </r>
    <r>
      <rPr>
        <b/>
        <sz val="11"/>
        <color theme="1"/>
        <rFont val="Calibri"/>
        <family val="2"/>
        <scheme val="minor"/>
      </rPr>
      <t xml:space="preserve"> </t>
    </r>
    <r>
      <rPr>
        <sz val="11"/>
        <color theme="1"/>
        <rFont val="Calibri"/>
        <family val="2"/>
        <scheme val="minor"/>
      </rPr>
      <t xml:space="preserve">i obuhvaćaju financiranje nabave uredske opreme i namještaja; opreme za održavanje i zaštitu (klima uređaji za Breganu i Krklecovu i alamnu cetralu u Mlinskoj); uređaja, stojeva i oprema za ostale namjene (hladnjak za Mlinsku, perilicu rublja za Krklecovu, inox kolica za kuhinju ), nabavku sprave za park (uništene u nevremenu) dok je dio financiran od refundacije štete od CO </t>
    </r>
  </si>
  <si>
    <r>
      <rPr>
        <b/>
        <sz val="11"/>
        <color theme="1"/>
        <rFont val="Calibri"/>
        <family val="2"/>
        <scheme val="minor"/>
      </rPr>
      <t>5.6. PRIHODI OD DONACIJA</t>
    </r>
    <r>
      <rPr>
        <sz val="11"/>
        <color theme="1"/>
        <rFont val="Calibri"/>
        <family val="2"/>
        <scheme val="minor"/>
      </rPr>
      <t xml:space="preserve"> u iznosu od 210 eura za opremu od nagrade TZ Grada Samobora za sudjelovanje na fašniku </t>
    </r>
  </si>
  <si>
    <r>
      <t>4.7. PRIHODI OD POMOĆI</t>
    </r>
    <r>
      <rPr>
        <sz val="11"/>
        <color theme="1"/>
        <rFont val="Calibri"/>
        <family val="2"/>
        <scheme val="minor"/>
      </rPr>
      <t xml:space="preserve"> i obuhvaćaju kupnju opreme za potrebe predškole i djece s TUR-om u iznosu od 8.500 eura</t>
    </r>
  </si>
  <si>
    <r>
      <t xml:space="preserve">Ukupni prihodi poslovanja - razred 6 - Pomoći iz inozemstva i od subjekata unutar općeg proračuna; prihodi od upravnih i administrativnih pristojbi, pristojbi po posebnim propisima i naknada; prihodi od prodaje proizvoda i robe te pruženih usluga, prihodi od donacija te povrati po protestiranim jamstvima; prihodi iz nadležnog proračuna i od HZZO-a temeljem ugovornih obveza planirani su </t>
    </r>
    <r>
      <rPr>
        <b/>
        <sz val="11"/>
        <color theme="1"/>
        <rFont val="Calibri"/>
        <family val="2"/>
        <scheme val="minor"/>
      </rPr>
      <t>II. izmjenama i dopunama</t>
    </r>
    <r>
      <rPr>
        <b/>
        <sz val="11"/>
        <color rgb="FFFF0000"/>
        <rFont val="Calibri"/>
        <family val="2"/>
        <scheme val="minor"/>
      </rPr>
      <t xml:space="preserve"> </t>
    </r>
    <r>
      <rPr>
        <b/>
        <sz val="11"/>
        <color theme="1"/>
        <rFont val="Calibri"/>
        <family val="2"/>
        <scheme val="minor"/>
      </rPr>
      <t>Financij</t>
    </r>
    <r>
      <rPr>
        <b/>
        <sz val="11"/>
        <color theme="1"/>
        <rFont val="Calibri"/>
        <family val="2"/>
        <charset val="238"/>
        <scheme val="minor"/>
      </rPr>
      <t>skog plana za 20</t>
    </r>
    <r>
      <rPr>
        <b/>
        <sz val="11"/>
        <color theme="1"/>
        <rFont val="Calibri"/>
        <family val="2"/>
        <scheme val="minor"/>
      </rPr>
      <t>23.godinu  u iznosu od 2.501.583 eura te namjenskim viškom od 6.251 eura</t>
    </r>
    <r>
      <rPr>
        <b/>
        <sz val="11"/>
        <color rgb="FFFF0000"/>
        <rFont val="Calibri"/>
        <family val="2"/>
        <scheme val="minor"/>
      </rPr>
      <t>.</t>
    </r>
  </si>
  <si>
    <t xml:space="preserve">- su temeljem Odluke o dodjeli sredstava za fiskalnu održivost dječjih vrtića za pedagošku godinu 2023./2024. Vlade RH u iznosu od 34.682 eura      </t>
  </si>
  <si>
    <r>
      <t xml:space="preserve">3.4. PRIHODI  ZA POSEBNE NAMJENE </t>
    </r>
    <r>
      <rPr>
        <sz val="11"/>
        <rFont val="Calibri"/>
        <family val="2"/>
        <scheme val="minor"/>
      </rPr>
      <t>i obuhvaćaju rashode za zaposlene (plaće i doprinose na plaću) za 2 voditeljice folklornih igraonica u objektima Krklecova i Mlinska, uvećanje plaće odgojiteljici koja je radila u njemačkom programu do rujna 2023.g. i uvećanje plaće za tri odgojiteljice u posebnom programu – Montessori u ukupnom iznosu od 11.844 eura. Odgojiteljicama koje rade u posebnim programima (njemački i Montessori) plaća se uvećava kroz stimulaciju od 15%, a voditeljice folklorne igraonice ostvaruje pravo na uvećanje bruto plaće u iznosu od 45% od mjesečne uplate roditelja po djetetu. Uvećanja plaće su u skladu s čl. 77  Pravilnika o radu.</t>
    </r>
  </si>
  <si>
    <r>
      <rPr>
        <b/>
        <sz val="11"/>
        <rFont val="Calibri"/>
        <family val="2"/>
        <scheme val="minor"/>
      </rPr>
      <t>6.4.PRIHODI OD NEFINANCIJSKE IMOVINE</t>
    </r>
    <r>
      <rPr>
        <sz val="11"/>
        <rFont val="Calibri"/>
        <family val="2"/>
        <scheme val="minor"/>
      </rPr>
      <t xml:space="preserve"> - za nabavku sprave za park uništene u nevremenu I refudirane štete od CO u iznosu od 14.900 eura </t>
    </r>
  </si>
  <si>
    <t>I. OPĆI  DIO</t>
  </si>
  <si>
    <r>
      <t xml:space="preserve">Troškove redovne djelatnosti Dječjeg vrtića Izvor snosi većim dijelom osnivač ustanove - Grad Samobor i roditelji djece koja polaze vrtić.
Unutar ove aktivnosti, </t>
    </r>
    <r>
      <rPr>
        <b/>
        <sz val="10.5"/>
        <rFont val="Calibri"/>
        <family val="2"/>
        <charset val="238"/>
        <scheme val="minor"/>
      </rPr>
      <t>iz izvora opći prihodi i primici</t>
    </r>
    <r>
      <rPr>
        <sz val="10.5"/>
        <rFont val="Calibri"/>
        <family val="2"/>
        <charset val="238"/>
        <scheme val="minor"/>
      </rPr>
      <t xml:space="preserve">, financiraju se izdaci za radnike: bruto plaće, plaća za prekovemeni rad, doprinosi na plaće, ostali rashodi za zaposlene (božićnica, regres i dr.). Također, financiran je dio rashoda za energente, zakupnine i zdravstvene usluge (sistematski pregled zaposlenih) te dio rashoda za računalne usluge (za aplikaciju OKI-TOKI - radi digitalizacije odgojno obrazovnog procesa). Financira se i naknada zbog nezapošljavanja osoba s invaliditetom. Osnovica za obračun plaće utvrđuje se Odlukom o izvršavanju Proračuna Grada Samobora te za 2023. godinu iznositi 500 eura, dok se koeficijenti složenosti poslova te ostala materijalna prava propisuju Pravilnikom o radu dječjeg vtica. U pedagoškoji 2022./2023.godini je bilo 123 zaposlenih. Stalno je zaposlenih 87 (1 zamjena za porodiljni), a na određeno 36 djelatnika (od čega su 28 pomoćnih osoba, 1 odgojitelj za malu školu 10 sati tjedno, 5 zamjena za porodiljni i 2 zamjene za duga bolovanja).  Na puno radno vrijeme je 117 a 6 na nepuno (od toga 4 pomoćne osobe, 1 logoped i 1 odgojitelj za malu školu). Dok je u pedagoškoj 2023./2024.g. 121 zaposleni. Stalno je zaposlenih 85 a na određeno 36 djelatnika (6 je zamjena za porodiljni). Na puno radno vrijeme je 117 a 4 na nepuno radno vrijeme.                                                                                                                                                                                                                                                                                                                                                                         </t>
    </r>
    <r>
      <rPr>
        <b/>
        <sz val="10.5"/>
        <rFont val="Calibri"/>
        <family val="2"/>
        <charset val="238"/>
        <scheme val="minor"/>
      </rPr>
      <t>II. Izmjenama i dopunama Financijskog plana za 2023. g</t>
    </r>
    <r>
      <rPr>
        <sz val="10.5"/>
        <rFont val="Calibri"/>
        <family val="2"/>
        <charset val="238"/>
        <scheme val="minor"/>
      </rPr>
      <t xml:space="preserve">. došlo je do smanjenja na: -skupini 31 - rashodi za zaposlene (bruto plaća i doprinosi na plaće) djelom jer za odgojitelja za program njemačkog jezika nije uzeta zamjena i materijalnih prava zaposlenih (nisu iskorištene sve planirane otpremnine)                                                                                                                                        -skupini 32-materijalni rashodi smanjeni su za dio ze energente koji su više planirani radi sklapanja ugovora za javnu nabanu                                                                                                                                                                                                                                                                                                                                                                    </t>
    </r>
  </si>
  <si>
    <r>
      <rPr>
        <b/>
        <sz val="11"/>
        <color theme="1"/>
        <rFont val="Calibri"/>
        <family val="2"/>
        <scheme val="minor"/>
      </rPr>
      <t>II. Izmjenama i dopunama Financijskog plana za 2023. godinu</t>
    </r>
    <r>
      <rPr>
        <sz val="11"/>
        <color theme="1"/>
        <rFont val="Calibri"/>
        <family val="2"/>
        <charset val="238"/>
        <scheme val="minor"/>
      </rPr>
      <t xml:space="preserve"> na izvoru posebnih namjena došlo je do ukupnog umanjenja za 14.970 €. Službena putovanja uvećana su za 150 € dok je stručno usavršavanje povećano za 750 € radi osposobljavanja za specijalistu zaštite na radu. Naknada za prijevoz smanjena je za 6.000 eura (previše planirano) dok su ostale naknade troškova zaposlenih za korištenje osobnog auta stručnog tima u službene svrhe smanjeno je za 600 €. Uredski materijal i ostali materijalni rashodi smanjeni su za 6.000 € dijelom jer je smanjeno korištenje papirne konfekcije i sredstva za čišćenje radi zatvaranja objekta Krklecova u 7. i 8. mjesecu kod obnove podova. Materijel i sirovine - povećani su za 19.000 € radi velikog povećanja cijena namirnica dok je energija je smanjena za 36.120 € budući da je većinski financirana iz izvora Grad Samobor-opći prihodi i primici zbog nedostatnih sredstava iz izvora posebne namjene. Materijal i dijelovi za tekuće i inv. održavanje uvećani su za 3.000 € radi dodatnih popravaka uzrokovanih nevremenom te povećanja cijena atikala a sitan inventar je povećan za 400 € radi zamjene dotrajalog alata za domare. Službena, radna i zaštitna obuća i odjeća umanjna je za 500 € budući da je dio nabave prebačen na 2024.g., usluga telefona i pošte povećane su  950 € jer je premalo planirana te je bilo puno odgovora na žalbe koje su slane poštom. Komunalne usluge su povećane za 1.400 € dijelom radi nove obveze odvoza bio otpada i potrebe za jednokratnim kontejnerom. Zakupnine i najamnine uvećane su za 3.000 € radi povećanja cijene najma objekta u Hrastini i novog najma otirača. Rashod za licence je umanjen za 200 € jer je smanjena cijena antivirusnog programa. Zdravstvene usluge su povećane za 2.200 € radi češćih analiza prema HACCP sustavu dok su računalne usluge povećane za 300 € radi povećanja SPI održavanja jer se uplatnice šalju mailom. Ostale usluge uvećane su za 1.600 € radi redovitog pružanja usluge pranja i peglanja (koja kod prijašnjeg pružatelja usluge nije bila redovita) i povećanja cijene pranja auta. Premije osiguranja su povećane za 1.500 € radi povećanja cijene osiguranja i dodatno osiguranog objekta u Hrastini dok su ostali nepomenuti rashodi povećani  200 € radi neplaniranog uokviravanja slika za projekt Prica u vrtiću.                                                                                                                                                                                                                                                                                                                                                                                                                                                                                                                                                                                                </t>
    </r>
  </si>
  <si>
    <r>
      <rPr>
        <b/>
        <sz val="11"/>
        <color theme="1"/>
        <rFont val="Calibri"/>
        <family val="2"/>
        <charset val="238"/>
        <scheme val="minor"/>
      </rPr>
      <t>Iz izvora Grad Samobor - pomoći</t>
    </r>
    <r>
      <rPr>
        <sz val="11"/>
        <color theme="1"/>
        <rFont val="Calibri"/>
        <family val="2"/>
        <charset val="238"/>
        <scheme val="minor"/>
      </rPr>
      <t xml:space="preserve"> planirani su rashodi u iznosu od 34.682 € za materijal i sirovine (namirnice), dio za enrgente i dio za usluge tekućeg i investicijskog održavanja temeljem Odluke o dodjeli sredstava za fiskalnu održivost dječjih vrtića za pedagošku godinu 2023./2024. Vlade RH  Iz izvora</t>
    </r>
  </si>
  <si>
    <r>
      <t>I</t>
    </r>
    <r>
      <rPr>
        <b/>
        <sz val="11"/>
        <color theme="1"/>
        <rFont val="Calibri"/>
        <family val="2"/>
        <scheme val="minor"/>
      </rPr>
      <t>I. Izmjenama i dopunama Financijskog plana za 2023. g</t>
    </r>
    <r>
      <rPr>
        <sz val="11"/>
        <color theme="1"/>
        <rFont val="Calibri"/>
        <family val="2"/>
        <charset val="238"/>
        <scheme val="minor"/>
      </rPr>
      <t>.  smanjeni su rashodi plaća za zaposlene i rashod za službena putovanja. Financijska sredstva za provođenje Posebnog programa – Montessori proizlaze iz roditeljskih uplata. Naime, cijena za djecu uključenu u Montessori program uvećava se za 53,09 € mjesečno na redoviti iznos roditeljske uplate od 76,98 €. Sredstva se ulažu dalje u program, i to: dodatke na plaću 3 odgojiteljice te njihovo stručno obrazovanje i usavršavanje.</t>
    </r>
  </si>
  <si>
    <r>
      <t xml:space="preserve">Rashodi su predviđeni za nabavu nefinancijske imovine za DV Izvor iz izvora Opći prihodi i primici, izvora posebnih namjena tj. roditeljskih uplata, izvora prihoda od donacija i prihoda od  nefinancijske imovine.                                                                                                                                         Nabava nefinancijske imovine vrši se sukcesivno tijekom godine, sukladno Planu nabave. Planirana je nabava uredske opreme i namještaja; opreme za održavanje i zaštitu (klima uređaji za Breganu i Krklecovu i alamnu cetralu u Mlinskoj); uređaja, stojeva i oprema za ostale namjene (hladnjak za Mlinsku, perilicu rublja za Krklecovu, inox kolica za kuhinju ). Planirana financijska sredstva temelje se na iskazanim potrebama dječjeg vrtića za nabavu dugotrajne nefinancijske imovine te ponudama za nabavu iste.                                                                                                                                                      </t>
    </r>
    <r>
      <rPr>
        <b/>
        <sz val="11"/>
        <color theme="1"/>
        <rFont val="Calibri"/>
        <family val="2"/>
        <scheme val="minor"/>
      </rPr>
      <t>II. Izmjenama i dopunama Finacijskog plana za 2023.godinu</t>
    </r>
    <r>
      <rPr>
        <sz val="11"/>
        <color theme="1"/>
        <rFont val="Calibri"/>
        <family val="2"/>
        <charset val="238"/>
        <scheme val="minor"/>
      </rPr>
      <t xml:space="preserve"> planirano je povećanje radi dobivene refundacije štete od Croatia osiguranja za nabavu sprave za park i kućice za park uništenih nevremenom.</t>
    </r>
  </si>
  <si>
    <r>
      <t>1.1.OPĆI PRIHODI I PRIMICI -</t>
    </r>
    <r>
      <rPr>
        <sz val="11"/>
        <color rgb="FF000000"/>
        <rFont val="Calibri"/>
        <family val="2"/>
        <charset val="238"/>
        <scheme val="minor"/>
      </rPr>
      <t xml:space="preserve"> rashodi za zaposlene (plaće, doprinosi na plaće, plaće za prekovremeni rad, ostala materijalna prava zaposlenika), naknada zbog nezapošljavanja osoba s invaliditetom , prijevoz za djecu u programu predškole, računalne usluge i licence za uvođenje nove aplikacije OKI TOKI (digitalizacija odgojno obrazovnog procesa), energija zbog povećane cijene energenata, zakupnina i zdravstvene usluge (sistemstski pregled zaposlenika). Ukupni planirani iznos je  1.941.025 eura.</t>
    </r>
  </si>
  <si>
    <r>
      <t xml:space="preserve">1.1.OPĆI PRIHODI I PRIMICI </t>
    </r>
    <r>
      <rPr>
        <sz val="11"/>
        <color theme="1"/>
        <rFont val="Calibri"/>
        <family val="2"/>
        <scheme val="minor"/>
      </rPr>
      <t>u iznosu od 1.860.039 eura</t>
    </r>
    <r>
      <rPr>
        <b/>
        <sz val="11"/>
        <color theme="1"/>
        <rFont val="Calibri"/>
        <family val="2"/>
        <scheme val="minor"/>
      </rPr>
      <t xml:space="preserve">  </t>
    </r>
    <r>
      <rPr>
        <sz val="11"/>
        <color theme="1"/>
        <rFont val="Calibri"/>
        <family val="2"/>
        <scheme val="minor"/>
      </rPr>
      <t>i obuhvaćaju rashode za zaposlene (plaće, doprinosi na plaće i ostala materijalna prava zaposlenika) za 123 zaposlenih u pedagoškoji 2022./2023.godini. Stalno je zaposlenih 87 (1 zamjena za porodiljni), a na određeno 36 djelatnika (od čega su 28 pomoćnih osoba, 1 odgojitelj za malu školu 10 sati tjedno, 5 zamjena za porodiljni i 2-je za duga bolovanja).
Na puno radno vrijeme je 117 a 6 je na nepuno (od toga 4 pomoćne osobe ,1 logoped i 1 odgojitelj za malu školu).</t>
    </r>
    <r>
      <rPr>
        <b/>
        <sz val="11"/>
        <color theme="1"/>
        <rFont val="Calibri"/>
        <family val="2"/>
        <scheme val="minor"/>
      </rPr>
      <t xml:space="preserve"> </t>
    </r>
    <r>
      <rPr>
        <sz val="11"/>
        <color theme="1"/>
        <rFont val="Calibri"/>
        <family val="2"/>
        <scheme val="minor"/>
      </rPr>
      <t>Dok je u pedagoškoj 2023./2024.g. 121 zaposleni. Stalno je zaposlenih 85 a na određeno 36 djelatnika (6 je zamjena za porodiljni). Na puno radno vrijeme je 117 a 4 na nepuno radno vrijeme.</t>
    </r>
  </si>
  <si>
    <r>
      <rPr>
        <b/>
        <sz val="11"/>
        <color theme="1"/>
        <rFont val="Calibri"/>
        <family val="2"/>
        <scheme val="minor"/>
      </rPr>
      <t xml:space="preserve">Prihodi su povećani/smanjeni po izvorima:              </t>
    </r>
    <r>
      <rPr>
        <sz val="11"/>
        <color theme="1"/>
        <rFont val="Calibri"/>
        <family val="2"/>
        <charset val="238"/>
        <scheme val="minor"/>
      </rPr>
      <t xml:space="preserve">                                                                                             </t>
    </r>
    <r>
      <rPr>
        <b/>
        <sz val="11"/>
        <color theme="1"/>
        <rFont val="Calibri"/>
        <family val="2"/>
        <scheme val="minor"/>
      </rPr>
      <t>2.7. VLASTITI PRIHODI -</t>
    </r>
    <r>
      <rPr>
        <sz val="11"/>
        <color theme="1"/>
        <rFont val="Calibri"/>
        <family val="2"/>
        <charset val="238"/>
        <scheme val="minor"/>
      </rPr>
      <t xml:space="preserve"> povećanje od 4.700 eura radi dodatnog najma od Nogometnog kluba Bregana te povećanja cijene najma od kraja 2022.g.                                                                                                                             </t>
    </r>
    <r>
      <rPr>
        <b/>
        <sz val="11"/>
        <color theme="1"/>
        <rFont val="Calibri"/>
        <family val="2"/>
        <scheme val="minor"/>
      </rPr>
      <t>3.4. PRIHODI  ZA POSEBNE NAMJENE -</t>
    </r>
    <r>
      <rPr>
        <sz val="11"/>
        <color theme="1"/>
        <rFont val="Calibri"/>
        <family val="2"/>
        <charset val="238"/>
        <scheme val="minor"/>
      </rPr>
      <t xml:space="preserve"> umanjenje za 15.010 eura temeljem evidentirane naplate roditelja tijekom 2023.g.                                                                                                                                                                                                        </t>
    </r>
    <r>
      <rPr>
        <b/>
        <sz val="11"/>
        <color theme="1"/>
        <rFont val="Calibri"/>
        <family val="2"/>
        <scheme val="minor"/>
      </rPr>
      <t>4.1. GRAD SAMOBOR - POMOĆI -</t>
    </r>
    <r>
      <rPr>
        <sz val="11"/>
        <color theme="1"/>
        <rFont val="Calibri"/>
        <family val="2"/>
        <charset val="238"/>
        <scheme val="minor"/>
      </rPr>
      <t xml:space="preserve"> prema Odluci o dodjeli sredstava za fiskalnu održivost dječjih vrtića za pedagošku godinu 2023./2024. Vlade RH planirano je 34.682 eura                                                                                                                                       </t>
    </r>
    <r>
      <rPr>
        <b/>
        <sz val="11"/>
        <color theme="1"/>
        <rFont val="Calibri"/>
        <family val="2"/>
        <scheme val="minor"/>
      </rPr>
      <t xml:space="preserve">4.7. PRIHODI OD POMOĆI - </t>
    </r>
    <r>
      <rPr>
        <sz val="11"/>
        <color theme="1"/>
        <rFont val="Calibri"/>
        <family val="2"/>
        <charset val="238"/>
        <scheme val="minor"/>
      </rPr>
      <t xml:space="preserve">povećanje za  1.400 eura  temeljem Odluke Ministarstva znanosti i obrazovanja o sufinaciranju programa preškole i TUR-a isplatom trećeg ciklusa                                                                                                                       </t>
    </r>
    <r>
      <rPr>
        <b/>
        <sz val="11"/>
        <color theme="1"/>
        <rFont val="Calibri"/>
        <family val="2"/>
        <scheme val="minor"/>
      </rPr>
      <t xml:space="preserve">5.6.PRIHODI OD DONACIJA - </t>
    </r>
    <r>
      <rPr>
        <sz val="11"/>
        <color theme="1"/>
        <rFont val="Calibri"/>
        <family val="2"/>
        <charset val="238"/>
        <scheme val="minor"/>
      </rPr>
      <t xml:space="preserve">povećanje za 1.010 eura za iznos prikupljanja starih baterija te eventualne donacije osiguranja od sklapanja polica osiguranja za djecu </t>
    </r>
    <r>
      <rPr>
        <b/>
        <sz val="11"/>
        <color theme="1"/>
        <rFont val="Calibri"/>
        <family val="2"/>
        <scheme val="minor"/>
      </rPr>
      <t>(</t>
    </r>
    <r>
      <rPr>
        <sz val="11"/>
        <color theme="1"/>
        <rFont val="Calibri"/>
        <family val="2"/>
        <charset val="238"/>
        <scheme val="minor"/>
      </rPr>
      <t>dodatna polica koju plaćaju roditelji</t>
    </r>
    <r>
      <rPr>
        <b/>
        <sz val="11"/>
        <color theme="1"/>
        <rFont val="Calibri"/>
        <family val="2"/>
        <scheme val="minor"/>
      </rPr>
      <t>)</t>
    </r>
    <r>
      <rPr>
        <sz val="11"/>
        <color theme="1"/>
        <rFont val="Calibri"/>
        <family val="2"/>
        <charset val="238"/>
        <scheme val="minor"/>
      </rPr>
      <t xml:space="preserve">                                                                                                                                                              </t>
    </r>
    <r>
      <rPr>
        <b/>
        <sz val="11"/>
        <color theme="1"/>
        <rFont val="Calibri"/>
        <family val="2"/>
        <scheme val="minor"/>
      </rPr>
      <t xml:space="preserve">1.1.OPĆI PRIHODI I PRIMICI - </t>
    </r>
    <r>
      <rPr>
        <sz val="11"/>
        <color theme="1"/>
        <rFont val="Calibri"/>
        <family val="2"/>
        <charset val="238"/>
        <scheme val="minor"/>
      </rPr>
      <t>smanjenje za 84.000 eura koje se odnosi na plaću za zaposlene (za odgojitelja za program njemačkog jezika nije uzeta zamjena) , ostale rashode za zaposlene (neiskorišten dio planiranih otpremnina), energija (bilo je više planirano radi sklapanja Ugovora za javnu nabanu)</t>
    </r>
  </si>
  <si>
    <r>
      <rPr>
        <b/>
        <sz val="11"/>
        <color theme="1"/>
        <rFont val="Calibri"/>
        <family val="2"/>
        <scheme val="minor"/>
      </rPr>
      <t xml:space="preserve">Rashodi su povećani/smanjeni po izvorima:  </t>
    </r>
    <r>
      <rPr>
        <sz val="11"/>
        <color theme="1"/>
        <rFont val="Calibri"/>
        <family val="2"/>
        <charset val="238"/>
        <scheme val="minor"/>
      </rPr>
      <t xml:space="preserve">                                                                                                                                            2.7. VLASTITI PRIHODI - povećani su za 4.700 eura te planirani za rashode za uredski materijal i ostale materijalne rashode i energente u ukupnom iznosu od 10.938 eura                                                                                                                                                      3.4. PRIHODI  ZA POSEBNE NAMJENE - ukupno umanjenje za 15.010 eura  temeljem realne procjene prihoda (uplate roditelja)                                                                                                                                                                                 -službena putovanja uvećana su za 150 eura dok je stručno usavršavanje povećano za 750 eura radi osposobljavanja za specijalistu zaštite na radu                                                                                                                 -naknade za prijevoz smanjena je za 6.000 eura (previše planirano)                                                                                                                                                                                -ostale naknade troškova zaposlenih za korištenje osobnog auta stručnog tima u službene svrhe smanjeno je za 600 eura                                                                                                                                                                                         -uredski materijal i ostali materijalni rashodi smanjeni su za 6.000 eura dijelom jer je smanjeno korištenje papirne konfekcije i sredstva za čišćenje zbog zatvaranja objekta Krklecova u 7. i 8. mjesecu kod obnove podova                                                                                                                                                                                   -materijel i sirovine - povećani su za 19.000 eura radi velikog povećanja cijena namirnica                                                                                                                                                                                     -energija je smanjena za 36.120 budući da je većinski financirana iz izvora Grad Samobor-opći prihodi i primici zbog nedostatnih sredstava iz izvora posebne namjene                                                                                                                                                                                -materijal i dijelovi za tekuće i inv. održavanje uvećani su za 3.000 eura radi dodatnih popravaka uzrokovanih nevremenom te povećanja cijena atikala                                                                                                                                                                                       -sitan inventar je povećan za 400 eura radi zamjene dotrajalog alata za domare                                                              -službena, radna i zaštitna obuća i odjeća umanjna je za 500 eura budući da je dio nabave prebačen na 2024.g.                                                                                                                                                                                         -usluga telefona i pošte je povećana za 950 eura jer je premalo planirana te je bilo puno odgovora na žalbe koje se šalju poštom                                                                                                                                                                                          -komunalne usluge su povećane za 1.400 dijelom radi nove obveze odvoza bio otpada i potrebe za jednokratnim kontejnerom                                               </t>
    </r>
  </si>
  <si>
    <t>-zakupnine i najamnine uvećane su za 3.000 eura radi povećanja cijene najma objekta u Hrastini i najma novog otirača                                                                                                                                                                                           -licence su umanjene za 200 eura jer je smanjena cijena antivirusnog programa                                                     -zdravstvene usluge su povećane za 2.200 eura radi češćih analiza prema HACCP sustavu                                                                                                                                      -računalne usluge su povećane za 300 eura radi povećanja SPI održavanja jer se uplatnice šalju mailom                                                                                                                                                                                    -ostale usluge uvećane su za 1.600 eura radi redovitog pružanja usluge pranja i peglanja (koja kod prijašnjeg pružatelja usluge nije bila redovita) i povećanja cijene pranja auta                                                                                                                                           -premije osiguranja su povećane za 1.500 eura radi povećanja cijene osiguranja i dodatno osiguranog objekta u Hrastini                                                                                                                                                                                                                                                                                                                                                                                                                                                                                                                                                                                                                                                                                                                                                                                                                         -ostali nepomenuti rashodi povećani su 200 eura radi neplaniranog uokviravanja slika za projekt Prica u vrtiću</t>
  </si>
  <si>
    <t>Posebni program Montessori umanjen je ukupno za 1.700 eura koliko je više planirano za plaće i stručno usavršavanje zaposlenih                                                                                                                                                             Posebni program njemačkog jezika umanjen je za 840 eura budući da trenutačno nema zaposlenog odgojitelja s adekvatnom kvalifikacijom za održavanje grupe.                                                                                                    Kraći program igraonice umanjen je ukupno za 600 eura koliko je više planirano za plaće                          Rashodi za nabavu proizvedene dugotrajne imovine uvećani su za 3.100 eura radi nabavke sprave za park (uništene u nevremenu) a ostatak je financiran od refundacije štete od CO</t>
  </si>
  <si>
    <r>
      <rPr>
        <b/>
        <sz val="11"/>
        <color theme="1"/>
        <rFont val="Calibri"/>
        <family val="2"/>
        <charset val="238"/>
        <scheme val="minor"/>
      </rPr>
      <t>Iz izvora prihodi od pomoći</t>
    </r>
    <r>
      <rPr>
        <sz val="11"/>
        <color theme="1"/>
        <rFont val="Calibri"/>
        <family val="2"/>
        <charset val="238"/>
        <scheme val="minor"/>
      </rPr>
      <t xml:space="preserve"> financiraju se zdravstvene usluge temeljem refundacije rashoda, za zdravstvene usluge Medicine rada, od strane HZZO-a.                                                                                                                                                                                                                                                                                                                                                                                               </t>
    </r>
    <r>
      <rPr>
        <b/>
        <sz val="11"/>
        <color theme="1"/>
        <rFont val="Calibri"/>
        <family val="2"/>
        <charset val="238"/>
        <scheme val="minor"/>
      </rPr>
      <t>Na izvorima prihoda od donacija s</t>
    </r>
    <r>
      <rPr>
        <sz val="11"/>
        <color theme="1"/>
        <rFont val="Calibri"/>
        <family val="2"/>
        <charset val="238"/>
        <scheme val="minor"/>
      </rPr>
      <t>u povećani rashodi za sitan inventar i ostale nespomenute rashode za potrebe</t>
    </r>
    <r>
      <rPr>
        <b/>
        <sz val="11"/>
        <color theme="1"/>
        <rFont val="Calibri"/>
        <family val="2"/>
        <charset val="238"/>
        <scheme val="minor"/>
      </rPr>
      <t xml:space="preserve"> </t>
    </r>
    <r>
      <rPr>
        <sz val="11"/>
        <color theme="1"/>
        <rFont val="Calibri"/>
        <family val="2"/>
        <charset val="238"/>
        <scheme val="minor"/>
      </rPr>
      <t xml:space="preserve">grupa i redovnog poslovanja vrtića.                                                                                                                                                                                                                                                                                           </t>
    </r>
    <r>
      <rPr>
        <b/>
        <sz val="11"/>
        <color theme="1"/>
        <rFont val="Calibri"/>
        <family val="2"/>
        <scheme val="minor"/>
      </rPr>
      <t>Na izvorima prihoda od nefinancijske imovine</t>
    </r>
    <r>
      <rPr>
        <sz val="11"/>
        <color theme="1"/>
        <rFont val="Calibri"/>
        <family val="2"/>
        <charset val="238"/>
        <scheme val="minor"/>
      </rPr>
      <t xml:space="preserve"> planirano je povećanje radi dobivene refundacije štete od Croatia osiguranja za popravak dijela krova u objektu u Ulici G.Krkleca uništenog nevremenom.</t>
    </r>
  </si>
  <si>
    <r>
      <t xml:space="preserve">Program predškole obvezan je program odgojno-obrazovnoga rada s djecom u godini dana prije polaska u osnovnu školu te se provodi u trajanju od 250 sati. Iz godine u godinu, smanjivao se broj djece u programu predškole što je upućivalo da je većina djece obuhvaćena redovitim 10–satnim programom predškolskog odgoja i obrazovanja. Program predškole te program za djecu s teškoćama u razvoju koja su integrirana u redovite skupine DV Izvora sufinanciran je od strane Ministarstva znanosti i obrazovanja. Iz navedenih sredstava vrši se kupnja didaktike, materijala za grupe,oprema te stručno usavršavanje odgojitelja.                                                                                                                                           </t>
    </r>
    <r>
      <rPr>
        <b/>
        <sz val="11"/>
        <color theme="1"/>
        <rFont val="Calibri"/>
        <family val="2"/>
        <scheme val="minor"/>
      </rPr>
      <t xml:space="preserve">II. Izmjenama i dopunama Financijskog plana za 2023.godinu </t>
    </r>
    <r>
      <rPr>
        <sz val="11"/>
        <color theme="1"/>
        <rFont val="Calibri"/>
        <family val="2"/>
        <charset val="238"/>
        <scheme val="minor"/>
      </rPr>
      <t xml:space="preserve">došlo je do povećanja na rashodu za opremu  temeljem Odluke Ministarstva znanosti i obrazovanja o sufinaciranju programa preškole i TUR-a isplatom trećeg ciklusa.                                                                                                                                                          
Ishodište za procjenu planiranih rashoda  temelji se na broju djece u programu predškole i djece s teškoćama u razvoju koja su integrirana u redovite programe te iznosima sufinanciranja od strane MZO, i to:
- 3,60 € po djetetu u programu predškole (ukupan broj školskih obveznika  redovnog programa + mala škola) 
 - od 53,00 € do 106,00 € po djetetu s teškoćama u razvoju 
Isplata se vrši u više ciklusa.
Ministarstvo znanosti i obrazovanja upućuje dječje vrtiće da doznačena sredstva koriste za nabavu didaktičkih sredstava, stručno usavršavanje,nabavu suvremene literature i opreme.                                                                                                                                                                                    Iz sredstava Grada podmiruju se troškovi prijevoza za djecu s udaljenih područja koji su polaznici obveznog programa predškole. </t>
    </r>
  </si>
  <si>
    <r>
      <rPr>
        <b/>
        <sz val="10.5"/>
        <rFont val="Calibri"/>
        <family val="2"/>
        <charset val="238"/>
        <scheme val="minor"/>
      </rPr>
      <t xml:space="preserve">II. Izmjenama i dopunama Financijskog plana za 2023. g.:        </t>
    </r>
    <r>
      <rPr>
        <sz val="10.5"/>
        <rFont val="Calibri"/>
        <family val="2"/>
        <charset val="238"/>
        <scheme val="minor"/>
      </rPr>
      <t xml:space="preserve">                                                                                                                              </t>
    </r>
    <r>
      <rPr>
        <b/>
        <sz val="10.5"/>
        <rFont val="Calibri"/>
        <family val="2"/>
        <charset val="238"/>
        <scheme val="minor"/>
      </rPr>
      <t>Iz izvora vlastitih prihoda</t>
    </r>
    <r>
      <rPr>
        <sz val="10.5"/>
        <rFont val="Calibri"/>
        <family val="2"/>
        <charset val="238"/>
        <scheme val="minor"/>
      </rPr>
      <t xml:space="preserve"> povečani su rashodi za uredski materijel i ostale materijalne rashode s obzirom na povečanje dodatnog prihoda od najma a dio planiran za energiju ostaje isti.                                                                                                                                                            </t>
    </r>
    <r>
      <rPr>
        <b/>
        <sz val="10.5"/>
        <rFont val="Calibri"/>
        <family val="2"/>
        <charset val="238"/>
        <scheme val="minor"/>
      </rPr>
      <t>Iz izvora posebnih namjena</t>
    </r>
    <r>
      <rPr>
        <sz val="10.5"/>
        <rFont val="Calibri"/>
        <family val="2"/>
        <charset val="238"/>
        <scheme val="minor"/>
      </rPr>
      <t xml:space="preserve"> tj. roditeljskim uplatama unutar redovne djelatnosti financiraju se svi ostali troškovi vrtića: naknade troškova zaposlenima (naknade za prijevoz, službena putovanja i stručna usavršavanja), rashodi za materijal, energiju i uslugu (prehrana djece, energija i komunalije, tekuće održavanje objekata i opreme, nabava namještaja i opreme, nabava sitnog materijala, zakupnina) te ostali rashodi. </t>
    </r>
  </si>
  <si>
    <r>
      <t xml:space="preserve">Financijska sredstva za provođenje Posebnog programa – rano učenje njemačkog jezika proizlazilo je iz roditeljskih uplata. Naime, cijena za djecu uključenu u njemačku skupinu uvećava se za 11,95 eura mjesečno na redoviti iznos roditeljske uplate od  76,98 eura. Sredstva su se ulagala dalje u program, i to: dodatak na plaću i stručno usavršavanje odgojiteljice koja provodi program. </t>
    </r>
    <r>
      <rPr>
        <b/>
        <sz val="11"/>
        <color theme="1"/>
        <rFont val="Calibri"/>
        <family val="2"/>
        <scheme val="minor"/>
      </rPr>
      <t xml:space="preserve">II. Izmjenama i dopunama Financijskog plana za 2023. g. </t>
    </r>
    <r>
      <rPr>
        <sz val="11"/>
        <color theme="1"/>
        <rFont val="Calibri"/>
        <family val="2"/>
        <scheme val="minor"/>
      </rPr>
      <t>smanjena su sredstva planirana za plaće.</t>
    </r>
  </si>
  <si>
    <t>Na temelju  članka 46. Zakona o proračunu (Narodne novine br.144/21) i članka 41. Statuta Dječjeg vrtića Izvor (Službene vijesti Grada Samobora br. 4/19., 2/21 i 10/22) Upravno vijeće DV Izvor na svojoj 37. sjednici održanoj 21.12.2023. godine donijelo je :</t>
  </si>
  <si>
    <t>II.izmjene i dopune Financijskog plana Dječjeg vrtića Izvor za 2023. godinu sadrži:</t>
  </si>
  <si>
    <t>Rashodi u II.izmjenama i dopunama Financijskog plana Dječjeg vrtića Izvor za 2023. godinu  raspoređuju se po funkcijskoj klasifikaciji kako slijedi:</t>
  </si>
  <si>
    <t>Primici od financijske imovine i zaduživanja i izdaci za financijsku imovinu i otplatu zajmova u II.izmjenama i dopunama Financijskog plana Dječjeg vrtića Izvor za 2023. godinu  utvrđuju se u Računu financiranja kako slijedi:</t>
  </si>
  <si>
    <t>Rashodi i izdaci u II.izmjenama i dopunama Financijskog plana Dječjeg vrtića Izvor za 2023. godinu raspoređuju se po izvorima financiranja i ekonomskoj klasifikaciji u Posebnom dijelu Proračuna, kako slijedi:</t>
  </si>
  <si>
    <t>OBRAZLOŽENJE OPĆEG DIJELA II. IZMJENA I DOPUNA FINANCIJSKOG PLANA ZA 2023.GODINU</t>
  </si>
  <si>
    <t>OBRAZLOŽENJE POSEBNOG DIJELA II. IZMJENA I DOPUNA FINANCIJSKOG PLANA ZA 2023.GODINU</t>
  </si>
  <si>
    <t>III. ZAVRŠNE ODREDBE</t>
  </si>
  <si>
    <t>Članak 9.</t>
  </si>
  <si>
    <t xml:space="preserve">II . izmjene i dopune Financijskog plana za 2023. godinu objavit će se na službenoj internet stranici Dječjeg vrtića Izvor, a stupaju na snagu danom objave.				
				</t>
  </si>
  <si>
    <t>URBROJ: 238-27-80-03-23-13</t>
  </si>
  <si>
    <t>Prihodi i rashodi u II.izmjenama i dopunama Financijskog plana Dječjeg vrtića Izvor za 2023. godinu utvrđuju se u Računu prihoda i rashoda  po ekonomskoj klasifikaciji i izvorima financiranja kako slijedi:</t>
  </si>
  <si>
    <t>Preneseni višak prihoda nad rashodima u II.izmjenama i dopunama Financijskog plana Dječjeg vrtića Izvor za 2023. godinu  utvrđuje se kako slijedi:</t>
  </si>
  <si>
    <t>II. IZMJENE I DOPUNE FINANCIJSKOG PLANA DJEČJEG VRTIĆA IZVOR ZA 2023. GODINU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</si>
</sst>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1]_-;\-* #,##0.00\ [$€-1]_-;_-* &quot;-&quot;??\ [$€-1]_-;_-@_-"/>
    <numFmt numFmtId="165" formatCode="[$-1041A]#,##0;\-\ #,##0"/>
  </numFmts>
  <fonts count="89">
    <font>
      <sz val="11"/>
      <color theme="1"/>
      <name val="Calibri"/>
      <family val="2"/>
      <charset val="238"/>
      <scheme val="minor"/>
    </font>
    <font>
      <sz val="10"/>
      <name val="Arial"/>
      <family val="2"/>
      <charset val="238"/>
    </font>
    <font>
      <sz val="12"/>
      <color theme="1"/>
      <name val="Calibri"/>
      <family val="2"/>
      <charset val="238"/>
      <scheme val="minor"/>
    </font>
    <font>
      <sz val="10"/>
      <color theme="1"/>
      <name val="Calibri"/>
      <family val="2"/>
      <charset val="238"/>
      <scheme val="minor"/>
    </font>
    <font>
      <sz val="10"/>
      <color rgb="FF000000"/>
      <name val="Arial"/>
      <family val="2"/>
      <charset val="238"/>
    </font>
    <font>
      <sz val="12"/>
      <color theme="1"/>
      <name val="Times New Roman"/>
      <family val="1"/>
      <charset val="238"/>
    </font>
    <font>
      <sz val="12"/>
      <color rgb="FFFF0000"/>
      <name val="Times New Roman"/>
      <family val="1"/>
      <charset val="238"/>
    </font>
    <font>
      <b/>
      <i/>
      <sz val="12"/>
      <color indexed="8"/>
      <name val="Times New Roman"/>
      <family val="1"/>
      <charset val="238"/>
    </font>
    <font>
      <sz val="10"/>
      <color theme="1"/>
      <name val="Arial"/>
      <family val="2"/>
      <charset val="238"/>
    </font>
    <font>
      <sz val="10"/>
      <color rgb="FF000000"/>
      <name val="Geneva"/>
      <charset val="238"/>
    </font>
    <font>
      <sz val="11"/>
      <color theme="1" tint="4.9989318521683403E-2"/>
      <name val="Calibri"/>
      <family val="2"/>
      <charset val="238"/>
      <scheme val="minor"/>
    </font>
    <font>
      <b/>
      <sz val="12"/>
      <color theme="1" tint="4.9989318521683403E-2"/>
      <name val="Calibri"/>
      <family val="2"/>
      <charset val="238"/>
      <scheme val="minor"/>
    </font>
    <font>
      <sz val="12"/>
      <color theme="1" tint="4.9989318521683403E-2"/>
      <name val="Calibri"/>
      <family val="2"/>
      <charset val="238"/>
      <scheme val="minor"/>
    </font>
    <font>
      <b/>
      <sz val="11"/>
      <color theme="1"/>
      <name val="Calibri"/>
      <family val="2"/>
      <charset val="238"/>
      <scheme val="minor"/>
    </font>
    <font>
      <sz val="12"/>
      <color theme="1"/>
      <name val="Calibri"/>
      <family val="2"/>
      <charset val="238"/>
    </font>
    <font>
      <b/>
      <sz val="10"/>
      <color rgb="FF000000"/>
      <name val="Arial"/>
      <family val="2"/>
      <charset val="238"/>
    </font>
    <font>
      <sz val="11"/>
      <color theme="1"/>
      <name val="Symbol"/>
      <family val="1"/>
      <charset val="2"/>
    </font>
    <font>
      <b/>
      <sz val="12"/>
      <color rgb="FF0D0D0D"/>
      <name val="Calibri"/>
      <family val="2"/>
      <charset val="238"/>
      <scheme val="minor"/>
    </font>
    <font>
      <sz val="10"/>
      <color rgb="FF000000"/>
      <name val="Times New Roman"/>
      <family val="1"/>
      <charset val="238"/>
    </font>
    <font>
      <b/>
      <sz val="12"/>
      <color theme="1"/>
      <name val="Arial"/>
      <family val="2"/>
      <charset val="238"/>
    </font>
    <font>
      <sz val="11"/>
      <color theme="1"/>
      <name val="Calibri"/>
      <family val="2"/>
      <charset val="238"/>
      <scheme val="minor"/>
    </font>
    <font>
      <sz val="10"/>
      <color theme="1" tint="4.9989318521683403E-2"/>
      <name val="Calibri"/>
      <family val="2"/>
      <charset val="238"/>
      <scheme val="minor"/>
    </font>
    <font>
      <b/>
      <sz val="10"/>
      <color theme="1"/>
      <name val="Calibri"/>
      <family val="2"/>
      <charset val="238"/>
      <scheme val="minor"/>
    </font>
    <font>
      <sz val="11"/>
      <color rgb="FF000000"/>
      <name val="Calibri"/>
      <family val="2"/>
      <charset val="238"/>
    </font>
    <font>
      <sz val="11"/>
      <color rgb="FF000000"/>
      <name val="Calibri"/>
      <family val="2"/>
      <scheme val="minor"/>
    </font>
    <font>
      <sz val="11"/>
      <color rgb="FFFFFFFF"/>
      <name val="Calibri"/>
      <family val="2"/>
      <charset val="238"/>
    </font>
    <font>
      <b/>
      <sz val="11"/>
      <color rgb="FFFF9900"/>
      <name val="Calibri"/>
      <family val="2"/>
      <charset val="238"/>
    </font>
    <font>
      <sz val="11"/>
      <color rgb="FF800080"/>
      <name val="Calibri"/>
      <family val="2"/>
      <charset val="238"/>
    </font>
    <font>
      <b/>
      <sz val="15"/>
      <color rgb="FF003366"/>
      <name val="Calibri"/>
      <family val="2"/>
      <charset val="238"/>
    </font>
    <font>
      <b/>
      <sz val="13"/>
      <color rgb="FF003366"/>
      <name val="Calibri"/>
      <family val="2"/>
      <charset val="238"/>
    </font>
    <font>
      <b/>
      <sz val="11"/>
      <color rgb="FF003366"/>
      <name val="Calibri"/>
      <family val="2"/>
      <charset val="238"/>
    </font>
    <font>
      <sz val="11"/>
      <color rgb="FF993300"/>
      <name val="Calibri"/>
      <family val="2"/>
      <charset val="238"/>
    </font>
    <font>
      <sz val="11"/>
      <color rgb="FFFF9900"/>
      <name val="Calibri"/>
      <family val="2"/>
      <charset val="238"/>
    </font>
    <font>
      <b/>
      <sz val="11"/>
      <color rgb="FFFFFFFF"/>
      <name val="Calibri"/>
      <family val="2"/>
      <charset val="238"/>
    </font>
    <font>
      <b/>
      <sz val="10"/>
      <color rgb="FF0000FF"/>
      <name val="Arial"/>
      <family val="2"/>
      <charset val="238"/>
    </font>
    <font>
      <b/>
      <sz val="12"/>
      <color rgb="FF000000"/>
      <name val="Arial"/>
      <family val="2"/>
      <charset val="238"/>
    </font>
    <font>
      <sz val="8"/>
      <color rgb="FF000000"/>
      <name val="Arial"/>
      <family val="2"/>
      <charset val="238"/>
    </font>
    <font>
      <sz val="10"/>
      <color rgb="FF0000FF"/>
      <name val="Arial"/>
      <family val="2"/>
      <charset val="238"/>
    </font>
    <font>
      <sz val="19"/>
      <color rgb="FF3366FF"/>
      <name val="Arial"/>
      <family val="2"/>
      <charset val="238"/>
    </font>
    <font>
      <sz val="8"/>
      <color rgb="FFFF0000"/>
      <name val="Arial"/>
      <family val="2"/>
      <charset val="238"/>
    </font>
    <font>
      <i/>
      <sz val="11"/>
      <color rgb="FF808080"/>
      <name val="Calibri"/>
      <family val="2"/>
      <charset val="238"/>
    </font>
    <font>
      <b/>
      <sz val="11"/>
      <color rgb="FF000000"/>
      <name val="Calibri"/>
      <family val="2"/>
      <charset val="238"/>
    </font>
    <font>
      <sz val="11"/>
      <color rgb="FF333399"/>
      <name val="Calibri"/>
      <family val="2"/>
      <charset val="238"/>
    </font>
    <font>
      <b/>
      <sz val="10"/>
      <color indexed="8"/>
      <name val="Calibri"/>
      <family val="2"/>
      <charset val="238"/>
      <scheme val="minor"/>
    </font>
    <font>
      <sz val="11"/>
      <name val="Calibri"/>
      <family val="2"/>
      <charset val="238"/>
      <scheme val="minor"/>
    </font>
    <font>
      <sz val="11"/>
      <color rgb="FF000000"/>
      <name val="Calibri"/>
      <family val="2"/>
      <charset val="238"/>
      <scheme val="minor"/>
    </font>
    <font>
      <b/>
      <sz val="11"/>
      <name val="Calibri"/>
      <family val="2"/>
      <charset val="238"/>
      <scheme val="minor"/>
    </font>
    <font>
      <b/>
      <sz val="12"/>
      <color theme="1"/>
      <name val="Calibri"/>
      <family val="2"/>
      <charset val="238"/>
      <scheme val="minor"/>
    </font>
    <font>
      <b/>
      <sz val="9"/>
      <color theme="1"/>
      <name val="Calibri"/>
      <family val="2"/>
      <charset val="238"/>
      <scheme val="minor"/>
    </font>
    <font>
      <sz val="12"/>
      <color theme="1"/>
      <name val="Arial"/>
      <family val="2"/>
      <charset val="238"/>
    </font>
    <font>
      <b/>
      <sz val="11"/>
      <color indexed="8"/>
      <name val="Calibri"/>
      <family val="2"/>
      <charset val="238"/>
      <scheme val="minor"/>
    </font>
    <font>
      <b/>
      <sz val="12"/>
      <color indexed="8"/>
      <name val="Calibri"/>
      <family val="2"/>
      <charset val="238"/>
      <scheme val="minor"/>
    </font>
    <font>
      <sz val="12"/>
      <color indexed="8"/>
      <name val="Calibri"/>
      <family val="2"/>
      <charset val="238"/>
      <scheme val="minor"/>
    </font>
    <font>
      <sz val="10"/>
      <color indexed="8"/>
      <name val="Calibri"/>
      <family val="2"/>
      <charset val="238"/>
      <scheme val="minor"/>
    </font>
    <font>
      <sz val="11"/>
      <color indexed="8"/>
      <name val="Calibri"/>
      <family val="2"/>
      <charset val="238"/>
      <scheme val="minor"/>
    </font>
    <font>
      <b/>
      <sz val="12"/>
      <name val="Calibri"/>
      <family val="2"/>
      <charset val="238"/>
      <scheme val="minor"/>
    </font>
    <font>
      <sz val="12"/>
      <name val="Calibri"/>
      <family val="2"/>
      <charset val="238"/>
      <scheme val="minor"/>
    </font>
    <font>
      <b/>
      <sz val="14"/>
      <color indexed="8"/>
      <name val="Calibri"/>
      <family val="2"/>
      <charset val="238"/>
      <scheme val="minor"/>
    </font>
    <font>
      <i/>
      <sz val="10"/>
      <name val="Calibri"/>
      <family val="2"/>
      <charset val="238"/>
      <scheme val="minor"/>
    </font>
    <font>
      <i/>
      <sz val="11"/>
      <name val="Calibri"/>
      <family val="2"/>
      <charset val="238"/>
      <scheme val="minor"/>
    </font>
    <font>
      <b/>
      <i/>
      <sz val="11"/>
      <name val="Calibri"/>
      <family val="2"/>
      <charset val="238"/>
      <scheme val="minor"/>
    </font>
    <font>
      <i/>
      <sz val="11"/>
      <color indexed="8"/>
      <name val="Calibri"/>
      <family val="2"/>
      <charset val="238"/>
      <scheme val="minor"/>
    </font>
    <font>
      <b/>
      <sz val="11"/>
      <color theme="1" tint="4.9989318521683403E-2"/>
      <name val="Calibri"/>
      <family val="2"/>
      <charset val="238"/>
      <scheme val="minor"/>
    </font>
    <font>
      <b/>
      <i/>
      <sz val="11"/>
      <color indexed="8"/>
      <name val="Calibri"/>
      <family val="2"/>
      <charset val="238"/>
      <scheme val="minor"/>
    </font>
    <font>
      <b/>
      <sz val="7"/>
      <color theme="1"/>
      <name val="Calibri"/>
      <family val="2"/>
      <charset val="238"/>
      <scheme val="minor"/>
    </font>
    <font>
      <sz val="11"/>
      <color rgb="FFFF0000"/>
      <name val="Calibri"/>
      <family val="2"/>
      <charset val="238"/>
      <scheme val="minor"/>
    </font>
    <font>
      <b/>
      <sz val="11"/>
      <color rgb="FF000000"/>
      <name val="Calibri"/>
      <family val="2"/>
      <charset val="238"/>
      <scheme val="minor"/>
    </font>
    <font>
      <i/>
      <sz val="11"/>
      <color rgb="FF000000"/>
      <name val="Calibri"/>
      <family val="2"/>
      <charset val="238"/>
    </font>
    <font>
      <b/>
      <sz val="9"/>
      <name val="Arial Nova Light"/>
      <family val="2"/>
      <charset val="238"/>
    </font>
    <font>
      <b/>
      <sz val="9"/>
      <name val="Arial"/>
      <family val="2"/>
      <charset val="238"/>
    </font>
    <font>
      <sz val="9"/>
      <name val="Arial Nova Light"/>
      <family val="2"/>
      <charset val="238"/>
    </font>
    <font>
      <sz val="9"/>
      <color theme="1"/>
      <name val="Arial Nova Light"/>
      <family val="2"/>
      <charset val="238"/>
    </font>
    <font>
      <sz val="9"/>
      <name val="Arial"/>
      <family val="2"/>
      <charset val="238"/>
    </font>
    <font>
      <b/>
      <sz val="11"/>
      <color rgb="FFFF0000"/>
      <name val="Calibri"/>
      <family val="2"/>
      <charset val="238"/>
      <scheme val="minor"/>
    </font>
    <font>
      <sz val="7"/>
      <color theme="1"/>
      <name val="Calibri"/>
      <family val="2"/>
      <charset val="238"/>
      <scheme val="minor"/>
    </font>
    <font>
      <sz val="10"/>
      <name val="Calibri"/>
      <family val="2"/>
      <charset val="238"/>
      <scheme val="minor"/>
    </font>
    <font>
      <i/>
      <sz val="10"/>
      <color theme="1"/>
      <name val="Calibri"/>
      <family val="2"/>
      <charset val="238"/>
      <scheme val="minor"/>
    </font>
    <font>
      <sz val="10.5"/>
      <color theme="1"/>
      <name val="Calibri"/>
      <family val="2"/>
      <charset val="238"/>
      <scheme val="minor"/>
    </font>
    <font>
      <b/>
      <sz val="10.5"/>
      <color theme="1"/>
      <name val="Calibri"/>
      <family val="2"/>
      <charset val="238"/>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FF0000"/>
      <name val="Calibri"/>
      <family val="2"/>
      <scheme val="minor"/>
    </font>
    <font>
      <b/>
      <sz val="11"/>
      <color rgb="FFFF0000"/>
      <name val="Calibri"/>
      <family val="2"/>
      <scheme val="minor"/>
    </font>
    <font>
      <sz val="11"/>
      <color theme="1" tint="0.14999847407452621"/>
      <name val="Calibri"/>
      <family val="2"/>
      <charset val="238"/>
      <scheme val="minor"/>
    </font>
    <font>
      <b/>
      <sz val="11"/>
      <name val="Calibri"/>
      <family val="2"/>
      <scheme val="minor"/>
    </font>
    <font>
      <sz val="11"/>
      <name val="Calibri"/>
      <family val="2"/>
      <scheme val="minor"/>
    </font>
    <font>
      <b/>
      <sz val="10.5"/>
      <name val="Calibri"/>
      <family val="2"/>
      <charset val="238"/>
      <scheme val="minor"/>
    </font>
    <font>
      <sz val="10.5"/>
      <name val="Calibri"/>
      <family val="2"/>
      <charset val="238"/>
      <scheme val="minor"/>
    </font>
  </fonts>
  <fills count="3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F0"/>
        <bgColor indexed="64"/>
      </patternFill>
    </fill>
    <fill>
      <patternFill patternType="solid">
        <fgColor theme="4" tint="0.39997558519241921"/>
        <bgColor indexed="64"/>
      </patternFill>
    </fill>
    <fill>
      <patternFill patternType="solid">
        <fgColor rgb="FFFFC000"/>
        <bgColor indexed="64"/>
      </patternFill>
    </fill>
    <fill>
      <patternFill patternType="solid">
        <fgColor rgb="FFD9D9D9"/>
        <bgColor indexed="64"/>
      </patternFill>
    </fill>
    <fill>
      <patternFill patternType="solid">
        <fgColor rgb="FFF2F2F2"/>
        <bgColor indexed="64"/>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FF8080"/>
        <bgColor rgb="FFFF8080"/>
      </patternFill>
    </fill>
    <fill>
      <patternFill patternType="solid">
        <fgColor rgb="FF00FF00"/>
        <bgColor rgb="FF00FF00"/>
      </patternFill>
    </fill>
    <fill>
      <patternFill patternType="solid">
        <fgColor rgb="FF99CCFF"/>
        <bgColor rgb="FF99CCFF"/>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C0C0C0"/>
        <bgColor rgb="FFC0C0C0"/>
      </patternFill>
    </fill>
    <fill>
      <patternFill patternType="solid">
        <fgColor rgb="FFFFFF99"/>
        <bgColor rgb="FFFFFF99"/>
      </patternFill>
    </fill>
    <fill>
      <patternFill patternType="solid">
        <fgColor rgb="FF969696"/>
        <bgColor rgb="FF969696"/>
      </patternFill>
    </fill>
    <fill>
      <patternFill patternType="solid">
        <fgColor rgb="FF00CCFF"/>
        <bgColor rgb="FF00CCFF"/>
      </patternFill>
    </fill>
    <fill>
      <patternFill patternType="solid">
        <fgColor rgb="FF99CC00"/>
        <bgColor rgb="FF99CC00"/>
      </patternFill>
    </fill>
    <fill>
      <patternFill patternType="solid">
        <fgColor rgb="FF666699"/>
        <bgColor rgb="FF666699"/>
      </patternFill>
    </fill>
    <fill>
      <patternFill patternType="solid">
        <fgColor rgb="FFFFFFCC"/>
        <bgColor rgb="FFFFFFCC"/>
      </patternFill>
    </fill>
    <fill>
      <patternFill patternType="solid">
        <fgColor rgb="FF00FFFF"/>
        <bgColor rgb="FF00FFFF"/>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rgb="FF808080"/>
      </left>
      <right style="thin">
        <color rgb="FF808080"/>
      </right>
      <top style="thin">
        <color rgb="FF808080"/>
      </top>
      <bottom style="thin">
        <color rgb="FF808080"/>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bottom style="double">
        <color rgb="FFFF9900"/>
      </bottom>
      <diagonal/>
    </border>
    <border>
      <left style="double">
        <color rgb="FF333333"/>
      </left>
      <right style="double">
        <color rgb="FF333333"/>
      </right>
      <top style="double">
        <color rgb="FF333333"/>
      </top>
      <bottom style="double">
        <color rgb="FF333333"/>
      </bottom>
      <diagonal/>
    </border>
    <border>
      <left style="thin">
        <color rgb="FF333333"/>
      </left>
      <right style="thin">
        <color rgb="FF333333"/>
      </right>
      <top style="thin">
        <color rgb="FF333333"/>
      </top>
      <bottom style="thin">
        <color rgb="FF333333"/>
      </bottom>
      <diagonal/>
    </border>
    <border>
      <left style="thin">
        <color rgb="FF3366FF"/>
      </left>
      <right style="thin">
        <color rgb="FF3366FF"/>
      </right>
      <top style="thin">
        <color rgb="FF3366FF"/>
      </top>
      <bottom style="thin">
        <color rgb="FF3366FF"/>
      </bottom>
      <diagonal/>
    </border>
    <border>
      <left style="thin">
        <color rgb="FFCCFFFF"/>
      </left>
      <right style="thin">
        <color rgb="FF3366FF"/>
      </right>
      <top style="medium">
        <color rgb="FFCCFFFF"/>
      </top>
      <bottom style="thin">
        <color rgb="FF3366FF"/>
      </bottom>
      <diagonal/>
    </border>
    <border>
      <left/>
      <right/>
      <top style="thin">
        <color rgb="FF333399"/>
      </top>
      <bottom style="double">
        <color rgb="FF333399"/>
      </bottom>
      <diagonal/>
    </border>
    <border>
      <left style="thin">
        <color indexed="64"/>
      </left>
      <right style="thin">
        <color indexed="64"/>
      </right>
      <top/>
      <bottom style="thin">
        <color indexed="64"/>
      </bottom>
      <diagonal/>
    </border>
  </borders>
  <cellStyleXfs count="103">
    <xf numFmtId="0" fontId="0" fillId="0" borderId="0"/>
    <xf numFmtId="0" fontId="4" fillId="0" borderId="0"/>
    <xf numFmtId="0" fontId="4" fillId="0" borderId="0" applyNumberFormat="0" applyBorder="0" applyProtection="0"/>
    <xf numFmtId="0" fontId="9" fillId="0" borderId="0" applyNumberFormat="0" applyBorder="0" applyProtection="0"/>
    <xf numFmtId="44" fontId="20" fillId="0" borderId="0" applyFont="0" applyFill="0" applyBorder="0" applyAlignment="0" applyProtection="0"/>
    <xf numFmtId="0" fontId="1" fillId="0" borderId="0"/>
    <xf numFmtId="0" fontId="20" fillId="0" borderId="0"/>
    <xf numFmtId="0" fontId="4" fillId="0" borderId="0" applyNumberFormat="0" applyBorder="0" applyProtection="0">
      <alignment wrapText="1"/>
    </xf>
    <xf numFmtId="0" fontId="23" fillId="11" borderId="0" applyNumberFormat="0" applyFont="0" applyBorder="0" applyAlignment="0" applyProtection="0"/>
    <xf numFmtId="0" fontId="23" fillId="12" borderId="0" applyNumberFormat="0" applyFont="0" applyBorder="0" applyAlignment="0" applyProtection="0"/>
    <xf numFmtId="0" fontId="23" fillId="13" borderId="0" applyNumberFormat="0" applyFont="0" applyBorder="0" applyAlignment="0" applyProtection="0"/>
    <xf numFmtId="0" fontId="23" fillId="14" borderId="0" applyNumberFormat="0" applyFont="0" applyBorder="0" applyAlignment="0" applyProtection="0"/>
    <xf numFmtId="0" fontId="23" fillId="15" borderId="0" applyNumberFormat="0" applyFont="0" applyBorder="0" applyAlignment="0" applyProtection="0"/>
    <xf numFmtId="0" fontId="23" fillId="16" borderId="0" applyNumberFormat="0" applyFont="0" applyBorder="0" applyAlignment="0" applyProtection="0"/>
    <xf numFmtId="0" fontId="23" fillId="17" borderId="0" applyNumberFormat="0" applyFont="0" applyBorder="0" applyAlignment="0" applyProtection="0"/>
    <xf numFmtId="0" fontId="23" fillId="18" borderId="0" applyNumberFormat="0" applyFont="0" applyBorder="0" applyAlignment="0" applyProtection="0"/>
    <xf numFmtId="0" fontId="23" fillId="14" borderId="0" applyNumberFormat="0" applyFont="0" applyBorder="0" applyAlignment="0" applyProtection="0"/>
    <xf numFmtId="0" fontId="23" fillId="19" borderId="0" applyNumberFormat="0" applyFont="0" applyBorder="0" applyAlignment="0" applyProtection="0"/>
    <xf numFmtId="0" fontId="23" fillId="20" borderId="0" applyNumberFormat="0" applyFont="0" applyBorder="0" applyAlignment="0" applyProtection="0"/>
    <xf numFmtId="0" fontId="23" fillId="19" borderId="0" applyNumberFormat="0" applyFont="0" applyBorder="0" applyAlignment="0" applyProtection="0"/>
    <xf numFmtId="0" fontId="25" fillId="21"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8" borderId="0" applyNumberFormat="0" applyBorder="0" applyAlignment="0" applyProtection="0"/>
    <xf numFmtId="0" fontId="26" fillId="29" borderId="17" applyNumberFormat="0" applyAlignment="0" applyProtection="0"/>
    <xf numFmtId="0" fontId="27" fillId="12" borderId="0" applyNumberFormat="0" applyBorder="0" applyAlignment="0" applyProtection="0"/>
    <xf numFmtId="0" fontId="28" fillId="0" borderId="18" applyNumberFormat="0" applyFill="0" applyAlignment="0" applyProtection="0"/>
    <xf numFmtId="0" fontId="29" fillId="0" borderId="19" applyNumberFormat="0" applyFill="0" applyAlignment="0" applyProtection="0"/>
    <xf numFmtId="0" fontId="30" fillId="0" borderId="20" applyNumberFormat="0" applyFill="0" applyAlignment="0" applyProtection="0"/>
    <xf numFmtId="0" fontId="30" fillId="0" borderId="0" applyNumberFormat="0" applyFill="0" applyBorder="0" applyAlignment="0" applyProtection="0"/>
    <xf numFmtId="0" fontId="31" fillId="30" borderId="0" applyNumberFormat="0" applyBorder="0" applyAlignment="0" applyProtection="0"/>
    <xf numFmtId="0" fontId="23" fillId="0" borderId="0"/>
    <xf numFmtId="0" fontId="24" fillId="0" borderId="0"/>
    <xf numFmtId="0" fontId="1" fillId="0" borderId="0"/>
    <xf numFmtId="0" fontId="4" fillId="0" borderId="0" applyNumberFormat="0" applyBorder="0" applyProtection="0">
      <alignment wrapText="1"/>
    </xf>
    <xf numFmtId="0" fontId="24" fillId="0" borderId="0"/>
    <xf numFmtId="0" fontId="4" fillId="0" borderId="0" applyNumberFormat="0" applyBorder="0" applyProtection="0">
      <alignment wrapText="1"/>
    </xf>
    <xf numFmtId="0" fontId="23" fillId="0" borderId="0" applyNumberFormat="0" applyFont="0" applyBorder="0" applyProtection="0"/>
    <xf numFmtId="0" fontId="23" fillId="0" borderId="0" applyNumberFormat="0" applyFont="0" applyBorder="0" applyProtection="0"/>
    <xf numFmtId="0" fontId="4" fillId="0" borderId="0" applyNumberFormat="0" applyBorder="0" applyProtection="0">
      <alignment wrapText="1"/>
    </xf>
    <xf numFmtId="0" fontId="23" fillId="0" borderId="0" applyNumberFormat="0" applyFont="0" applyBorder="0" applyProtection="0"/>
    <xf numFmtId="0" fontId="1" fillId="0" borderId="0">
      <alignment wrapText="1"/>
    </xf>
    <xf numFmtId="0" fontId="23" fillId="0" borderId="0" applyNumberFormat="0" applyFont="0" applyBorder="0" applyProtection="0"/>
    <xf numFmtId="0" fontId="18" fillId="0" borderId="0" applyNumberFormat="0" applyBorder="0" applyProtection="0"/>
    <xf numFmtId="0" fontId="23" fillId="0" borderId="0" applyNumberFormat="0" applyFont="0" applyBorder="0" applyProtection="0"/>
    <xf numFmtId="0" fontId="23" fillId="0" borderId="0" applyNumberFormat="0" applyFont="0" applyBorder="0" applyProtection="0"/>
    <xf numFmtId="0" fontId="23" fillId="0" borderId="0" applyNumberFormat="0" applyFont="0" applyBorder="0" applyProtection="0"/>
    <xf numFmtId="0" fontId="23" fillId="0" borderId="0" applyNumberFormat="0" applyFont="0" applyBorder="0" applyProtection="0"/>
    <xf numFmtId="0" fontId="32" fillId="0" borderId="21" applyNumberFormat="0" applyFill="0" applyAlignment="0" applyProtection="0"/>
    <xf numFmtId="0" fontId="33" fillId="31" borderId="22" applyNumberFormat="0" applyAlignment="0" applyProtection="0"/>
    <xf numFmtId="4" fontId="4" fillId="30" borderId="23" applyProtection="0">
      <alignment vertical="center"/>
    </xf>
    <xf numFmtId="4" fontId="34" fillId="30" borderId="24" applyProtection="0">
      <alignment vertical="center"/>
    </xf>
    <xf numFmtId="4" fontId="15" fillId="30" borderId="24" applyProtection="0">
      <alignment horizontal="left" vertical="center" indent="1"/>
    </xf>
    <xf numFmtId="0" fontId="15" fillId="30" borderId="24" applyNumberFormat="0" applyProtection="0">
      <alignment horizontal="left" vertical="top" indent="1"/>
    </xf>
    <xf numFmtId="4" fontId="15" fillId="32" borderId="0" applyBorder="0" applyProtection="0">
      <alignment horizontal="left" vertical="center" indent="1"/>
    </xf>
    <xf numFmtId="4" fontId="4" fillId="12" borderId="24" applyProtection="0">
      <alignment horizontal="right" vertical="center"/>
    </xf>
    <xf numFmtId="4" fontId="4" fillId="17" borderId="24" applyProtection="0">
      <alignment horizontal="right" vertical="center"/>
    </xf>
    <xf numFmtId="4" fontId="4" fillId="26" borderId="24" applyProtection="0">
      <alignment horizontal="right" vertical="center"/>
    </xf>
    <xf numFmtId="4" fontId="4" fillId="20" borderId="24" applyProtection="0">
      <alignment horizontal="right" vertical="center"/>
    </xf>
    <xf numFmtId="4" fontId="4" fillId="24" borderId="24" applyProtection="0">
      <alignment horizontal="right" vertical="center"/>
    </xf>
    <xf numFmtId="4" fontId="4" fillId="28" borderId="24" applyProtection="0">
      <alignment horizontal="right" vertical="center"/>
    </xf>
    <xf numFmtId="4" fontId="4" fillId="27" borderId="24" applyProtection="0">
      <alignment horizontal="right" vertical="center"/>
    </xf>
    <xf numFmtId="4" fontId="4" fillId="33" borderId="24" applyProtection="0">
      <alignment horizontal="right" vertical="center"/>
    </xf>
    <xf numFmtId="4" fontId="4" fillId="18" borderId="24" applyProtection="0">
      <alignment horizontal="right" vertical="center"/>
    </xf>
    <xf numFmtId="4" fontId="15" fillId="0" borderId="25" applyFill="0" applyProtection="0">
      <alignment horizontal="left" vertical="center" indent="1"/>
    </xf>
    <xf numFmtId="4" fontId="4" fillId="15" borderId="0" applyBorder="0" applyProtection="0">
      <alignment horizontal="left" vertical="center" indent="1"/>
    </xf>
    <xf numFmtId="4" fontId="35" fillId="34" borderId="0" applyBorder="0" applyProtection="0">
      <alignment horizontal="left" vertical="center" indent="1"/>
    </xf>
    <xf numFmtId="4" fontId="15" fillId="32" borderId="24" applyProtection="0">
      <alignment horizontal="center" vertical="top"/>
    </xf>
    <xf numFmtId="4" fontId="4" fillId="15" borderId="0" applyBorder="0" applyProtection="0">
      <alignment horizontal="left" vertical="center" indent="1"/>
    </xf>
    <xf numFmtId="4" fontId="4" fillId="32" borderId="0" applyBorder="0" applyProtection="0">
      <alignment horizontal="left" vertical="center" indent="1"/>
    </xf>
    <xf numFmtId="0" fontId="4" fillId="34" borderId="24" applyNumberFormat="0" applyProtection="0">
      <alignment horizontal="left" vertical="center" indent="1"/>
    </xf>
    <xf numFmtId="0" fontId="4" fillId="34" borderId="24" applyNumberFormat="0" applyProtection="0">
      <alignment horizontal="left" vertical="top" indent="1"/>
    </xf>
    <xf numFmtId="0" fontId="4" fillId="32" borderId="24" applyNumberFormat="0" applyProtection="0">
      <alignment horizontal="left" vertical="center" indent="1"/>
    </xf>
    <xf numFmtId="0" fontId="4" fillId="32" borderId="24" applyNumberFormat="0" applyProtection="0">
      <alignment horizontal="left" vertical="top" indent="1"/>
    </xf>
    <xf numFmtId="0" fontId="4" fillId="19" borderId="24" applyNumberFormat="0" applyProtection="0">
      <alignment horizontal="left" vertical="center" indent="1"/>
    </xf>
    <xf numFmtId="0" fontId="4" fillId="19" borderId="24" applyNumberFormat="0" applyProtection="0">
      <alignment horizontal="left" vertical="top" indent="1"/>
    </xf>
    <xf numFmtId="0" fontId="36" fillId="15" borderId="24" applyNumberFormat="0" applyProtection="0">
      <alignment horizontal="left" vertical="center" indent="1"/>
    </xf>
    <xf numFmtId="0" fontId="36" fillId="15" borderId="24" applyNumberFormat="0" applyProtection="0">
      <alignment horizontal="left" vertical="center" indent="1"/>
    </xf>
    <xf numFmtId="0" fontId="4" fillId="15" borderId="24" applyNumberFormat="0" applyProtection="0">
      <alignment horizontal="left" vertical="top" indent="1"/>
    </xf>
    <xf numFmtId="0" fontId="4" fillId="0" borderId="0" applyNumberFormat="0" applyBorder="0" applyProtection="0"/>
    <xf numFmtId="4" fontId="4" fillId="35" borderId="24" applyProtection="0">
      <alignment vertical="center"/>
    </xf>
    <xf numFmtId="4" fontId="37" fillId="35" borderId="24" applyProtection="0">
      <alignment vertical="center"/>
    </xf>
    <xf numFmtId="4" fontId="4" fillId="35" borderId="24" applyProtection="0">
      <alignment horizontal="left" vertical="center" indent="1"/>
    </xf>
    <xf numFmtId="0" fontId="4" fillId="35" borderId="24" applyNumberFormat="0" applyProtection="0">
      <alignment horizontal="left" vertical="top" indent="1"/>
    </xf>
    <xf numFmtId="4" fontId="4" fillId="36" borderId="23" applyProtection="0">
      <alignment horizontal="right" vertical="center"/>
    </xf>
    <xf numFmtId="4" fontId="37" fillId="15" borderId="24" applyProtection="0">
      <alignment horizontal="right" vertical="center"/>
    </xf>
    <xf numFmtId="4" fontId="4" fillId="32" borderId="24" applyProtection="0">
      <alignment horizontal="left" vertical="center" indent="1"/>
    </xf>
    <xf numFmtId="0" fontId="15" fillId="32" borderId="24" applyNumberFormat="0" applyProtection="0">
      <alignment horizontal="center" vertical="top" wrapText="1"/>
    </xf>
    <xf numFmtId="4" fontId="38" fillId="36" borderId="0" applyBorder="0" applyProtection="0">
      <alignment horizontal="left" vertical="center" indent="1"/>
    </xf>
    <xf numFmtId="4" fontId="39" fillId="15" borderId="24" applyProtection="0">
      <alignment horizontal="right" vertical="center"/>
    </xf>
    <xf numFmtId="0" fontId="40" fillId="0" borderId="0" applyNumberFormat="0" applyFill="0" applyBorder="0" applyAlignment="0" applyProtection="0"/>
    <xf numFmtId="0" fontId="41" fillId="0" borderId="26" applyNumberFormat="0" applyFill="0" applyAlignment="0" applyProtection="0"/>
    <xf numFmtId="0" fontId="42" fillId="16" borderId="17" applyNumberFormat="0" applyAlignment="0" applyProtection="0"/>
    <xf numFmtId="44" fontId="20" fillId="0" borderId="0" applyFont="0" applyFill="0" applyBorder="0" applyAlignment="0" applyProtection="0"/>
    <xf numFmtId="44" fontId="20" fillId="0" borderId="0" applyFont="0" applyFill="0" applyBorder="0" applyAlignment="0" applyProtection="0"/>
  </cellStyleXfs>
  <cellXfs count="338">
    <xf numFmtId="0" fontId="0" fillId="0" borderId="0" xfId="0"/>
    <xf numFmtId="0" fontId="5" fillId="0" borderId="0" xfId="0" applyFont="1"/>
    <xf numFmtId="0" fontId="6" fillId="0" borderId="0" xfId="0" applyFont="1"/>
    <xf numFmtId="3" fontId="0" fillId="0" borderId="0" xfId="0" applyNumberFormat="1"/>
    <xf numFmtId="3" fontId="0" fillId="2" borderId="0" xfId="0" applyNumberFormat="1" applyFill="1"/>
    <xf numFmtId="0" fontId="2" fillId="0" borderId="0" xfId="0" applyFont="1"/>
    <xf numFmtId="0" fontId="0" fillId="0" borderId="0" xfId="0" applyAlignment="1">
      <alignment horizontal="left" wrapText="1"/>
    </xf>
    <xf numFmtId="0" fontId="11" fillId="0" borderId="0" xfId="0" applyFont="1"/>
    <xf numFmtId="0" fontId="0" fillId="0" borderId="0" xfId="0" applyAlignment="1">
      <alignment wrapText="1"/>
    </xf>
    <xf numFmtId="0" fontId="12" fillId="0" borderId="0" xfId="0" applyFont="1"/>
    <xf numFmtId="0" fontId="14" fillId="0" borderId="0" xfId="0" applyFont="1" applyAlignment="1">
      <alignment vertical="center"/>
    </xf>
    <xf numFmtId="0" fontId="17" fillId="0" borderId="0" xfId="0" applyFont="1" applyAlignment="1">
      <alignment horizontal="center" vertical="center"/>
    </xf>
    <xf numFmtId="0" fontId="13" fillId="0" borderId="3" xfId="0" applyFont="1" applyBorder="1"/>
    <xf numFmtId="0" fontId="19" fillId="0" borderId="0" xfId="0" applyFont="1"/>
    <xf numFmtId="0" fontId="16" fillId="0" borderId="0" xfId="0" applyFont="1" applyAlignment="1">
      <alignment vertical="center"/>
    </xf>
    <xf numFmtId="0" fontId="13" fillId="0" borderId="0" xfId="0" applyFont="1"/>
    <xf numFmtId="4" fontId="0" fillId="0" borderId="0" xfId="0" applyNumberFormat="1"/>
    <xf numFmtId="4" fontId="8" fillId="2" borderId="0" xfId="0" applyNumberFormat="1" applyFont="1" applyFill="1" applyAlignment="1">
      <alignment horizontal="right"/>
    </xf>
    <xf numFmtId="164" fontId="0" fillId="0" borderId="0" xfId="0" applyNumberFormat="1"/>
    <xf numFmtId="0" fontId="49" fillId="0" borderId="0" xfId="0" applyFont="1"/>
    <xf numFmtId="0" fontId="50" fillId="0" borderId="0" xfId="0" applyFont="1" applyAlignment="1">
      <alignment horizontal="center" vertical="center" wrapText="1"/>
    </xf>
    <xf numFmtId="0" fontId="51" fillId="0" borderId="0" xfId="0" applyFont="1" applyAlignment="1">
      <alignment horizontal="center" vertical="center" wrapText="1"/>
    </xf>
    <xf numFmtId="0" fontId="51" fillId="0" borderId="0" xfId="0" applyFont="1" applyAlignment="1">
      <alignment horizontal="left" wrapText="1"/>
    </xf>
    <xf numFmtId="0" fontId="52" fillId="0" borderId="0" xfId="0" applyFont="1" applyAlignment="1">
      <alignment wrapText="1"/>
    </xf>
    <xf numFmtId="0" fontId="51" fillId="0" borderId="5" xfId="0" applyFont="1" applyBorder="1" applyAlignment="1">
      <alignment horizontal="center" vertical="center" wrapText="1"/>
    </xf>
    <xf numFmtId="0" fontId="47" fillId="0" borderId="5" xfId="0" applyFont="1" applyBorder="1" applyAlignment="1">
      <alignment horizontal="center" vertical="center"/>
    </xf>
    <xf numFmtId="0" fontId="48" fillId="0" borderId="5" xfId="0" applyFont="1" applyBorder="1" applyAlignment="1">
      <alignment horizontal="right" vertical="center"/>
    </xf>
    <xf numFmtId="0" fontId="43" fillId="2" borderId="1" xfId="0" applyFont="1" applyFill="1" applyBorder="1" applyAlignment="1">
      <alignment horizontal="center" vertical="center" wrapText="1"/>
    </xf>
    <xf numFmtId="0" fontId="43" fillId="2" borderId="3" xfId="0" applyFont="1" applyFill="1" applyBorder="1" applyAlignment="1">
      <alignment horizontal="center" vertical="center" wrapText="1"/>
    </xf>
    <xf numFmtId="0" fontId="53" fillId="2" borderId="1" xfId="0" applyFont="1" applyFill="1" applyBorder="1" applyAlignment="1">
      <alignment horizontal="center" vertical="center"/>
    </xf>
    <xf numFmtId="0" fontId="53" fillId="2" borderId="3" xfId="0" applyFont="1" applyFill="1" applyBorder="1" applyAlignment="1">
      <alignment horizontal="center" vertical="center"/>
    </xf>
    <xf numFmtId="0" fontId="44" fillId="3" borderId="4" xfId="0" applyFont="1" applyFill="1" applyBorder="1" applyAlignment="1">
      <alignment vertical="center"/>
    </xf>
    <xf numFmtId="3" fontId="50" fillId="3" borderId="3" xfId="0" applyNumberFormat="1" applyFont="1" applyFill="1" applyBorder="1" applyAlignment="1">
      <alignment horizontal="right"/>
    </xf>
    <xf numFmtId="0" fontId="20" fillId="0" borderId="3" xfId="0" applyFont="1" applyBorder="1" applyAlignment="1">
      <alignment horizontal="left"/>
    </xf>
    <xf numFmtId="0" fontId="45" fillId="0" borderId="11" xfId="1" applyFont="1" applyBorder="1"/>
    <xf numFmtId="0" fontId="44" fillId="0" borderId="2" xfId="0" applyFont="1" applyBorder="1" applyAlignment="1">
      <alignment vertical="center" wrapText="1"/>
    </xf>
    <xf numFmtId="0" fontId="44" fillId="0" borderId="4" xfId="0" applyFont="1" applyBorder="1" applyAlignment="1">
      <alignment vertical="center"/>
    </xf>
    <xf numFmtId="3" fontId="54" fillId="0" borderId="3" xfId="0" applyNumberFormat="1" applyFont="1" applyBorder="1" applyAlignment="1">
      <alignment horizontal="right"/>
    </xf>
    <xf numFmtId="0" fontId="44" fillId="0" borderId="2" xfId="0" applyFont="1" applyBorder="1" applyAlignment="1">
      <alignment vertical="center"/>
    </xf>
    <xf numFmtId="0" fontId="46" fillId="3" borderId="1" xfId="0" applyFont="1" applyFill="1" applyBorder="1" applyAlignment="1">
      <alignment horizontal="left" vertical="center"/>
    </xf>
    <xf numFmtId="0" fontId="44" fillId="3" borderId="2" xfId="0" applyFont="1" applyFill="1" applyBorder="1" applyAlignment="1">
      <alignment vertical="center"/>
    </xf>
    <xf numFmtId="0" fontId="44" fillId="0" borderId="4" xfId="0" applyFont="1" applyBorder="1" applyAlignment="1">
      <alignment vertical="center" wrapText="1"/>
    </xf>
    <xf numFmtId="0" fontId="55" fillId="0" borderId="0" xfId="0" quotePrefix="1" applyFont="1" applyAlignment="1">
      <alignment horizontal="left" vertical="center" wrapText="1"/>
    </xf>
    <xf numFmtId="0" fontId="56" fillId="0" borderId="0" xfId="0" applyFont="1" applyAlignment="1">
      <alignment vertical="center" wrapText="1"/>
    </xf>
    <xf numFmtId="3" fontId="51" fillId="0" borderId="0" xfId="0" applyNumberFormat="1" applyFont="1" applyAlignment="1">
      <alignment horizontal="right"/>
    </xf>
    <xf numFmtId="0" fontId="52" fillId="0" borderId="0" xfId="0" applyFont="1" applyAlignment="1">
      <alignment horizontal="center" vertical="center" wrapText="1"/>
    </xf>
    <xf numFmtId="0" fontId="52" fillId="0" borderId="0" xfId="0" applyFont="1"/>
    <xf numFmtId="0" fontId="45" fillId="0" borderId="12" xfId="1" applyFont="1" applyBorder="1"/>
    <xf numFmtId="0" fontId="51" fillId="0" borderId="0" xfId="0" quotePrefix="1" applyFont="1" applyAlignment="1">
      <alignment horizontal="center" vertical="center" wrapText="1"/>
    </xf>
    <xf numFmtId="3" fontId="50" fillId="4" borderId="3" xfId="0" quotePrefix="1" applyNumberFormat="1" applyFont="1" applyFill="1" applyBorder="1" applyAlignment="1">
      <alignment horizontal="right"/>
    </xf>
    <xf numFmtId="0" fontId="20" fillId="5" borderId="3" xfId="0" applyFont="1" applyFill="1" applyBorder="1" applyAlignment="1">
      <alignment horizontal="left"/>
    </xf>
    <xf numFmtId="0" fontId="54" fillId="5" borderId="1" xfId="0" applyFont="1" applyFill="1" applyBorder="1" applyAlignment="1">
      <alignment horizontal="left" vertical="center"/>
    </xf>
    <xf numFmtId="0" fontId="51" fillId="5" borderId="2" xfId="0" applyFont="1" applyFill="1" applyBorder="1" applyAlignment="1">
      <alignment horizontal="left" vertical="center"/>
    </xf>
    <xf numFmtId="3" fontId="54" fillId="5" borderId="3" xfId="0" quotePrefix="1" applyNumberFormat="1" applyFont="1" applyFill="1" applyBorder="1" applyAlignment="1">
      <alignment horizontal="right"/>
    </xf>
    <xf numFmtId="3" fontId="54" fillId="5" borderId="3" xfId="0" applyNumberFormat="1" applyFont="1" applyFill="1" applyBorder="1" applyAlignment="1">
      <alignment horizontal="right"/>
    </xf>
    <xf numFmtId="0" fontId="20" fillId="0" borderId="2" xfId="0" applyFont="1" applyBorder="1"/>
    <xf numFmtId="0" fontId="50" fillId="5" borderId="2" xfId="0" applyFont="1" applyFill="1" applyBorder="1" applyAlignment="1">
      <alignment horizontal="left" vertical="center"/>
    </xf>
    <xf numFmtId="3" fontId="46" fillId="0" borderId="3" xfId="0" applyNumberFormat="1" applyFont="1" applyBorder="1" applyAlignment="1">
      <alignment horizontal="right"/>
    </xf>
    <xf numFmtId="0" fontId="57" fillId="0" borderId="0" xfId="0" applyFont="1" applyAlignment="1">
      <alignment horizontal="center" vertical="center" wrapText="1"/>
    </xf>
    <xf numFmtId="0" fontId="53" fillId="0" borderId="0" xfId="0" applyFont="1" applyAlignment="1">
      <alignment vertical="center" wrapText="1"/>
    </xf>
    <xf numFmtId="0" fontId="53" fillId="0" borderId="5" xfId="0" applyFont="1" applyBorder="1" applyAlignment="1">
      <alignment horizontal="right" vertical="center" wrapText="1"/>
    </xf>
    <xf numFmtId="0" fontId="50" fillId="4" borderId="3" xfId="0" applyFont="1" applyFill="1" applyBorder="1" applyAlignment="1">
      <alignment horizontal="center" vertical="center" wrapText="1"/>
    </xf>
    <xf numFmtId="0" fontId="50" fillId="4" borderId="4" xfId="0" applyFont="1" applyFill="1" applyBorder="1" applyAlignment="1">
      <alignment horizontal="center" vertical="center" wrapText="1"/>
    </xf>
    <xf numFmtId="0" fontId="46" fillId="2" borderId="3" xfId="0" applyFont="1" applyFill="1" applyBorder="1" applyAlignment="1">
      <alignment horizontal="left" vertical="center" wrapText="1"/>
    </xf>
    <xf numFmtId="4" fontId="13" fillId="2" borderId="4" xfId="0" applyNumberFormat="1" applyFont="1" applyFill="1" applyBorder="1" applyAlignment="1">
      <alignment horizontal="right"/>
    </xf>
    <xf numFmtId="0" fontId="44" fillId="2" borderId="3" xfId="0" quotePrefix="1" applyFont="1" applyFill="1" applyBorder="1" applyAlignment="1">
      <alignment horizontal="left" vertical="center"/>
    </xf>
    <xf numFmtId="0" fontId="59" fillId="2" borderId="3" xfId="0" quotePrefix="1" applyFont="1" applyFill="1" applyBorder="1" applyAlignment="1">
      <alignment horizontal="left" vertical="center"/>
    </xf>
    <xf numFmtId="4" fontId="0" fillId="2" borderId="4" xfId="0" applyNumberFormat="1" applyFill="1" applyBorder="1" applyAlignment="1">
      <alignment horizontal="right"/>
    </xf>
    <xf numFmtId="16" fontId="44" fillId="2" borderId="3" xfId="0" quotePrefix="1" applyNumberFormat="1" applyFont="1" applyFill="1" applyBorder="1" applyAlignment="1">
      <alignment horizontal="left" vertical="center"/>
    </xf>
    <xf numFmtId="0" fontId="46" fillId="2" borderId="3" xfId="0" applyFont="1" applyFill="1" applyBorder="1" applyAlignment="1">
      <alignment horizontal="left" vertical="center"/>
    </xf>
    <xf numFmtId="0" fontId="46" fillId="2" borderId="3" xfId="0" applyFont="1" applyFill="1" applyBorder="1" applyAlignment="1">
      <alignment vertical="center" wrapText="1"/>
    </xf>
    <xf numFmtId="0" fontId="44" fillId="2" borderId="3" xfId="0" applyFont="1" applyFill="1" applyBorder="1" applyAlignment="1">
      <alignment horizontal="left" vertical="center" wrapText="1"/>
    </xf>
    <xf numFmtId="0" fontId="54" fillId="0" borderId="0" xfId="0" applyFont="1" applyAlignment="1">
      <alignment vertical="center" wrapText="1"/>
    </xf>
    <xf numFmtId="0" fontId="46" fillId="2" borderId="3" xfId="0" quotePrefix="1" applyFont="1" applyFill="1" applyBorder="1" applyAlignment="1">
      <alignment horizontal="left" vertical="center"/>
    </xf>
    <xf numFmtId="0" fontId="60" fillId="2" borderId="3" xfId="0" quotePrefix="1" applyFont="1" applyFill="1" applyBorder="1" applyAlignment="1">
      <alignment horizontal="left" vertical="center"/>
    </xf>
    <xf numFmtId="0" fontId="50" fillId="2" borderId="4" xfId="0" applyFont="1" applyFill="1" applyBorder="1" applyAlignment="1">
      <alignment horizontal="left" vertical="center" wrapText="1"/>
    </xf>
    <xf numFmtId="4" fontId="54" fillId="2" borderId="4" xfId="0" applyNumberFormat="1" applyFont="1" applyFill="1" applyBorder="1" applyAlignment="1">
      <alignment horizontal="right"/>
    </xf>
    <xf numFmtId="0" fontId="0" fillId="0" borderId="3" xfId="0" applyBorder="1"/>
    <xf numFmtId="3" fontId="53" fillId="2" borderId="3" xfId="0" applyNumberFormat="1" applyFont="1" applyFill="1" applyBorder="1" applyAlignment="1">
      <alignment horizontal="right"/>
    </xf>
    <xf numFmtId="3" fontId="53" fillId="2" borderId="3" xfId="0" applyNumberFormat="1" applyFont="1" applyFill="1" applyBorder="1" applyAlignment="1">
      <alignment horizontal="right" wrapText="1"/>
    </xf>
    <xf numFmtId="0" fontId="58" fillId="2" borderId="3" xfId="0" applyFont="1" applyFill="1" applyBorder="1" applyAlignment="1">
      <alignment horizontal="left" vertical="center" wrapText="1"/>
    </xf>
    <xf numFmtId="4" fontId="54" fillId="2" borderId="3" xfId="0" applyNumberFormat="1" applyFont="1" applyFill="1" applyBorder="1" applyAlignment="1">
      <alignment horizontal="right"/>
    </xf>
    <xf numFmtId="3" fontId="54" fillId="2" borderId="3" xfId="0" applyNumberFormat="1" applyFont="1" applyFill="1" applyBorder="1" applyAlignment="1">
      <alignment horizontal="right"/>
    </xf>
    <xf numFmtId="3" fontId="54" fillId="2" borderId="3" xfId="0" applyNumberFormat="1" applyFont="1" applyFill="1" applyBorder="1" applyAlignment="1">
      <alignment horizontal="right" wrapText="1"/>
    </xf>
    <xf numFmtId="3" fontId="54" fillId="2" borderId="4" xfId="0" applyNumberFormat="1" applyFont="1" applyFill="1" applyBorder="1" applyAlignment="1">
      <alignment horizontal="right"/>
    </xf>
    <xf numFmtId="3" fontId="54" fillId="2" borderId="0" xfId="0" applyNumberFormat="1" applyFont="1" applyFill="1" applyAlignment="1">
      <alignment horizontal="right"/>
    </xf>
    <xf numFmtId="0" fontId="0" fillId="5" borderId="3" xfId="0" applyFill="1" applyBorder="1" applyAlignment="1">
      <alignment horizontal="left"/>
    </xf>
    <xf numFmtId="0" fontId="54" fillId="5" borderId="3" xfId="0" applyFont="1" applyFill="1" applyBorder="1" applyAlignment="1">
      <alignment horizontal="left" vertical="center"/>
    </xf>
    <xf numFmtId="0" fontId="54" fillId="5" borderId="2" xfId="0" applyFont="1" applyFill="1" applyBorder="1" applyAlignment="1">
      <alignment vertical="center"/>
    </xf>
    <xf numFmtId="0" fontId="45" fillId="5" borderId="2" xfId="0" applyFont="1" applyFill="1" applyBorder="1" applyAlignment="1">
      <alignment horizontal="left" vertical="center"/>
    </xf>
    <xf numFmtId="0" fontId="54" fillId="5" borderId="2" xfId="0" applyFont="1" applyFill="1" applyBorder="1" applyAlignment="1">
      <alignment horizontal="left" vertical="center"/>
    </xf>
    <xf numFmtId="0" fontId="61" fillId="5" borderId="3" xfId="0" applyFont="1" applyFill="1" applyBorder="1" applyAlignment="1">
      <alignment horizontal="left" vertical="center"/>
    </xf>
    <xf numFmtId="0" fontId="0" fillId="5" borderId="1" xfId="0" applyFill="1" applyBorder="1" applyAlignment="1">
      <alignment horizontal="left"/>
    </xf>
    <xf numFmtId="0" fontId="54" fillId="5" borderId="4" xfId="0" applyFont="1" applyFill="1" applyBorder="1" applyAlignment="1">
      <alignment horizontal="left" vertical="center"/>
    </xf>
    <xf numFmtId="0" fontId="54" fillId="0" borderId="0" xfId="0" applyFont="1" applyAlignment="1">
      <alignment horizontal="center" vertical="center" wrapText="1"/>
    </xf>
    <xf numFmtId="0" fontId="54" fillId="0" borderId="0" xfId="0" applyFont="1"/>
    <xf numFmtId="0" fontId="50" fillId="4" borderId="1" xfId="0" applyFont="1" applyFill="1" applyBorder="1" applyAlignment="1">
      <alignment horizontal="center" vertical="center" wrapText="1"/>
    </xf>
    <xf numFmtId="0" fontId="46" fillId="2" borderId="0" xfId="0" applyFont="1" applyFill="1" applyAlignment="1">
      <alignment horizontal="left" vertical="center"/>
    </xf>
    <xf numFmtId="0" fontId="54" fillId="2" borderId="1" xfId="0" applyFont="1" applyFill="1" applyBorder="1" applyAlignment="1">
      <alignment horizontal="center" vertical="center"/>
    </xf>
    <xf numFmtId="0" fontId="54" fillId="2" borderId="3" xfId="0" applyFont="1" applyFill="1" applyBorder="1" applyAlignment="1">
      <alignment horizontal="center" vertical="center"/>
    </xf>
    <xf numFmtId="0" fontId="50" fillId="0" borderId="0" xfId="0" quotePrefix="1" applyFont="1" applyAlignment="1">
      <alignment horizontal="center" vertical="center" wrapText="1"/>
    </xf>
    <xf numFmtId="0" fontId="54" fillId="0" borderId="0" xfId="0" applyFont="1" applyAlignment="1">
      <alignment horizontal="right" vertical="center" wrapText="1"/>
    </xf>
    <xf numFmtId="0" fontId="0" fillId="4" borderId="2" xfId="0" applyFill="1" applyBorder="1" applyAlignment="1">
      <alignment horizontal="center" vertical="center" wrapText="1"/>
    </xf>
    <xf numFmtId="0" fontId="0" fillId="4" borderId="4" xfId="0" applyFill="1" applyBorder="1" applyAlignment="1">
      <alignment horizontal="center" vertical="center" wrapText="1"/>
    </xf>
    <xf numFmtId="0" fontId="50" fillId="6" borderId="4" xfId="0" applyFont="1" applyFill="1" applyBorder="1" applyAlignment="1">
      <alignment horizontal="left" vertical="center" wrapText="1"/>
    </xf>
    <xf numFmtId="4" fontId="50" fillId="6" borderId="3" xfId="0" applyNumberFormat="1" applyFont="1" applyFill="1" applyBorder="1" applyAlignment="1">
      <alignment horizontal="right"/>
    </xf>
    <xf numFmtId="0" fontId="50" fillId="7" borderId="4" xfId="0" applyFont="1" applyFill="1" applyBorder="1" applyAlignment="1">
      <alignment horizontal="left" vertical="center" wrapText="1"/>
    </xf>
    <xf numFmtId="4" fontId="50" fillId="7" borderId="3" xfId="0" applyNumberFormat="1" applyFont="1" applyFill="1" applyBorder="1" applyAlignment="1">
      <alignment horizontal="right"/>
    </xf>
    <xf numFmtId="0" fontId="63" fillId="8" borderId="4" xfId="0" applyFont="1" applyFill="1" applyBorder="1" applyAlignment="1">
      <alignment horizontal="left" vertical="center" wrapText="1"/>
    </xf>
    <xf numFmtId="4" fontId="50" fillId="8" borderId="3" xfId="0" applyNumberFormat="1" applyFont="1" applyFill="1" applyBorder="1" applyAlignment="1">
      <alignment horizontal="right"/>
    </xf>
    <xf numFmtId="4" fontId="50" fillId="2" borderId="3" xfId="0" applyNumberFormat="1" applyFont="1" applyFill="1" applyBorder="1" applyAlignment="1">
      <alignment horizontal="right"/>
    </xf>
    <xf numFmtId="0" fontId="54" fillId="2" borderId="1" xfId="0" applyFont="1" applyFill="1" applyBorder="1" applyAlignment="1">
      <alignment vertical="center" wrapText="1"/>
    </xf>
    <xf numFmtId="0" fontId="54" fillId="2" borderId="2" xfId="0" applyFont="1" applyFill="1" applyBorder="1" applyAlignment="1">
      <alignment horizontal="left" vertical="center" wrapText="1"/>
    </xf>
    <xf numFmtId="0" fontId="54" fillId="2" borderId="4" xfId="0" applyFont="1" applyFill="1" applyBorder="1" applyAlignment="1">
      <alignment horizontal="left" vertical="center" wrapText="1"/>
    </xf>
    <xf numFmtId="4" fontId="50" fillId="8" borderId="4" xfId="0" applyNumberFormat="1" applyFont="1" applyFill="1" applyBorder="1" applyAlignment="1">
      <alignment horizontal="right"/>
    </xf>
    <xf numFmtId="0" fontId="54" fillId="2" borderId="4" xfId="0" applyFont="1" applyFill="1" applyBorder="1" applyAlignment="1">
      <alignment vertical="center" wrapText="1"/>
    </xf>
    <xf numFmtId="4" fontId="50" fillId="7" borderId="4" xfId="0" applyNumberFormat="1" applyFont="1" applyFill="1" applyBorder="1" applyAlignment="1">
      <alignment horizontal="right"/>
    </xf>
    <xf numFmtId="4" fontId="50" fillId="2" borderId="4" xfId="0" applyNumberFormat="1" applyFont="1" applyFill="1" applyBorder="1" applyAlignment="1">
      <alignment horizontal="right"/>
    </xf>
    <xf numFmtId="0" fontId="47" fillId="0" borderId="0" xfId="0" applyFont="1" applyAlignment="1">
      <alignment vertical="center"/>
    </xf>
    <xf numFmtId="49" fontId="13" fillId="0" borderId="0" xfId="0" applyNumberFormat="1" applyFont="1" applyAlignment="1">
      <alignment vertical="center"/>
    </xf>
    <xf numFmtId="49" fontId="13" fillId="0" borderId="0" xfId="0" applyNumberFormat="1" applyFont="1" applyAlignment="1">
      <alignment horizontal="left" vertical="center"/>
    </xf>
    <xf numFmtId="49" fontId="45" fillId="0" borderId="0" xfId="0" applyNumberFormat="1" applyFont="1" applyAlignment="1">
      <alignment vertical="center"/>
    </xf>
    <xf numFmtId="0" fontId="67" fillId="0" borderId="0" xfId="0" applyFont="1" applyAlignment="1">
      <alignment vertical="center"/>
    </xf>
    <xf numFmtId="165" fontId="5" fillId="0" borderId="0" xfId="0" applyNumberFormat="1" applyFont="1"/>
    <xf numFmtId="0" fontId="68" fillId="0" borderId="0" xfId="0" applyFont="1" applyAlignment="1">
      <alignment horizontal="center"/>
    </xf>
    <xf numFmtId="0" fontId="69" fillId="0" borderId="0" xfId="0" applyFont="1" applyAlignment="1">
      <alignment horizontal="center"/>
    </xf>
    <xf numFmtId="0" fontId="70" fillId="0" borderId="0" xfId="0" applyFont="1"/>
    <xf numFmtId="165" fontId="71" fillId="0" borderId="0" xfId="0" applyNumberFormat="1" applyFont="1"/>
    <xf numFmtId="165" fontId="70" fillId="0" borderId="0" xfId="0" applyNumberFormat="1" applyFont="1"/>
    <xf numFmtId="165" fontId="72" fillId="0" borderId="0" xfId="0" applyNumberFormat="1" applyFont="1"/>
    <xf numFmtId="0" fontId="68" fillId="0" borderId="0" xfId="0" applyFont="1"/>
    <xf numFmtId="165" fontId="68" fillId="0" borderId="0" xfId="0" applyNumberFormat="1" applyFont="1"/>
    <xf numFmtId="165" fontId="69" fillId="0" borderId="0" xfId="0" applyNumberFormat="1" applyFont="1"/>
    <xf numFmtId="0" fontId="44" fillId="2" borderId="0" xfId="0" applyFont="1" applyFill="1" applyAlignment="1">
      <alignment horizontal="left" vertical="center" wrapText="1"/>
    </xf>
    <xf numFmtId="0" fontId="59" fillId="2" borderId="0" xfId="0" quotePrefix="1" applyFont="1" applyFill="1" applyAlignment="1">
      <alignment horizontal="left" vertical="center"/>
    </xf>
    <xf numFmtId="4" fontId="13" fillId="2" borderId="0" xfId="0" applyNumberFormat="1" applyFont="1" applyFill="1" applyAlignment="1">
      <alignment horizontal="right"/>
    </xf>
    <xf numFmtId="0" fontId="46" fillId="2" borderId="16" xfId="0" applyFont="1" applyFill="1" applyBorder="1" applyAlignment="1">
      <alignment horizontal="left" vertical="center" wrapText="1"/>
    </xf>
    <xf numFmtId="4" fontId="13" fillId="2" borderId="10" xfId="0" applyNumberFormat="1" applyFont="1" applyFill="1" applyBorder="1" applyAlignment="1">
      <alignment horizontal="right"/>
    </xf>
    <xf numFmtId="4" fontId="13" fillId="2" borderId="3" xfId="0" applyNumberFormat="1" applyFont="1" applyFill="1" applyBorder="1" applyAlignment="1">
      <alignment horizontal="right"/>
    </xf>
    <xf numFmtId="4" fontId="73" fillId="2" borderId="0" xfId="0" applyNumberFormat="1" applyFont="1" applyFill="1" applyAlignment="1">
      <alignment horizontal="right"/>
    </xf>
    <xf numFmtId="4" fontId="65" fillId="0" borderId="0" xfId="0" applyNumberFormat="1" applyFont="1"/>
    <xf numFmtId="0" fontId="21" fillId="0" borderId="0" xfId="0" applyFont="1"/>
    <xf numFmtId="49" fontId="0" fillId="0" borderId="0" xfId="0" applyNumberFormat="1"/>
    <xf numFmtId="49" fontId="0" fillId="0" borderId="0" xfId="0" applyNumberFormat="1" applyAlignment="1">
      <alignment vertical="center"/>
    </xf>
    <xf numFmtId="49" fontId="0" fillId="0" borderId="0" xfId="0" applyNumberFormat="1" applyAlignment="1">
      <alignment horizontal="left"/>
    </xf>
    <xf numFmtId="0" fontId="76" fillId="0" borderId="15" xfId="0" applyFont="1" applyBorder="1" applyAlignment="1">
      <alignment horizontal="justify" vertical="center"/>
    </xf>
    <xf numFmtId="0" fontId="0" fillId="0" borderId="3" xfId="0" applyBorder="1" applyAlignment="1">
      <alignment horizontal="center" vertical="center" wrapText="1"/>
    </xf>
    <xf numFmtId="3" fontId="13" fillId="0" borderId="3" xfId="0" applyNumberFormat="1" applyFont="1" applyBorder="1" applyAlignment="1">
      <alignment vertical="center"/>
    </xf>
    <xf numFmtId="0" fontId="0" fillId="0" borderId="0" xfId="0" applyAlignment="1">
      <alignment horizontal="justify" vertical="center"/>
    </xf>
    <xf numFmtId="3" fontId="13" fillId="0" borderId="16" xfId="0" applyNumberFormat="1" applyFont="1" applyBorder="1" applyAlignment="1">
      <alignment horizontal="right" vertical="center"/>
    </xf>
    <xf numFmtId="0" fontId="0" fillId="0" borderId="0" xfId="0" applyAlignment="1">
      <alignment vertical="center" wrapText="1"/>
    </xf>
    <xf numFmtId="0" fontId="0" fillId="0" borderId="3" xfId="0" applyBorder="1" applyAlignment="1">
      <alignment vertical="center" wrapText="1"/>
    </xf>
    <xf numFmtId="0" fontId="45" fillId="0" borderId="3" xfId="0" applyFont="1" applyBorder="1" applyAlignment="1">
      <alignment vertical="center" wrapText="1"/>
    </xf>
    <xf numFmtId="0" fontId="45" fillId="0" borderId="3" xfId="0" applyFont="1" applyBorder="1" applyAlignment="1">
      <alignment horizontal="center" vertical="center" wrapText="1"/>
    </xf>
    <xf numFmtId="0" fontId="77" fillId="0" borderId="3" xfId="0" applyFont="1" applyBorder="1" applyAlignment="1">
      <alignment horizontal="center" vertical="center" wrapText="1"/>
    </xf>
    <xf numFmtId="0" fontId="78" fillId="0" borderId="3" xfId="0" applyFont="1" applyBorder="1" applyAlignment="1">
      <alignment vertical="center"/>
    </xf>
    <xf numFmtId="0" fontId="78" fillId="0" borderId="3" xfId="0" applyFont="1" applyBorder="1" applyAlignment="1">
      <alignment vertical="center" wrapText="1"/>
    </xf>
    <xf numFmtId="0" fontId="78" fillId="0" borderId="3" xfId="0" applyFont="1" applyBorder="1" applyAlignment="1">
      <alignment horizontal="center" vertical="center" wrapText="1"/>
    </xf>
    <xf numFmtId="3" fontId="13" fillId="0" borderId="0" xfId="0" applyNumberFormat="1" applyFont="1" applyAlignment="1">
      <alignment vertical="center"/>
    </xf>
    <xf numFmtId="3" fontId="13" fillId="0" borderId="0" xfId="0" applyNumberFormat="1" applyFont="1" applyAlignment="1">
      <alignment horizontal="center" vertical="center"/>
    </xf>
    <xf numFmtId="0" fontId="10" fillId="0" borderId="0" xfId="0" applyFont="1"/>
    <xf numFmtId="4" fontId="0" fillId="2" borderId="0" xfId="0" applyNumberFormat="1" applyFill="1" applyAlignment="1">
      <alignment horizontal="right"/>
    </xf>
    <xf numFmtId="0" fontId="47" fillId="0" borderId="0" xfId="0" applyFont="1" applyAlignment="1">
      <alignment horizontal="center" vertical="center"/>
    </xf>
    <xf numFmtId="0" fontId="0" fillId="0" borderId="0" xfId="0" applyAlignment="1">
      <alignment horizontal="center"/>
    </xf>
    <xf numFmtId="4" fontId="79" fillId="2" borderId="4" xfId="0" applyNumberFormat="1" applyFont="1" applyFill="1" applyBorder="1" applyAlignment="1">
      <alignment horizontal="right"/>
    </xf>
    <xf numFmtId="164" fontId="0" fillId="0" borderId="0" xfId="102" applyNumberFormat="1" applyFont="1"/>
    <xf numFmtId="49" fontId="82" fillId="0" borderId="0" xfId="0" applyNumberFormat="1" applyFont="1" applyAlignment="1">
      <alignment vertical="center"/>
    </xf>
    <xf numFmtId="49" fontId="82" fillId="0" borderId="0" xfId="0" applyNumberFormat="1" applyFont="1"/>
    <xf numFmtId="49" fontId="79" fillId="0" borderId="0" xfId="0" applyNumberFormat="1" applyFont="1" applyAlignment="1">
      <alignment vertical="center"/>
    </xf>
    <xf numFmtId="49" fontId="79" fillId="0" borderId="0" xfId="0" applyNumberFormat="1" applyFont="1"/>
    <xf numFmtId="49" fontId="80" fillId="0" borderId="0" xfId="0" applyNumberFormat="1" applyFont="1" applyAlignment="1">
      <alignment vertical="center"/>
    </xf>
    <xf numFmtId="49" fontId="81" fillId="0" borderId="0" xfId="0" applyNumberFormat="1" applyFont="1" applyAlignment="1">
      <alignment horizontal="left" vertical="center" wrapText="1"/>
    </xf>
    <xf numFmtId="0" fontId="44" fillId="0" borderId="0" xfId="0" applyFont="1"/>
    <xf numFmtId="4" fontId="85" fillId="2" borderId="4" xfId="0" applyNumberFormat="1" applyFont="1" applyFill="1" applyBorder="1" applyAlignment="1">
      <alignment horizontal="right"/>
    </xf>
    <xf numFmtId="4" fontId="86" fillId="2" borderId="4" xfId="0" applyNumberFormat="1" applyFont="1" applyFill="1" applyBorder="1" applyAlignment="1">
      <alignment horizontal="right"/>
    </xf>
    <xf numFmtId="0" fontId="47" fillId="0" borderId="0" xfId="0" applyFont="1"/>
    <xf numFmtId="0" fontId="51" fillId="0" borderId="0" xfId="0" applyFont="1" applyAlignment="1">
      <alignment vertical="center" wrapText="1"/>
    </xf>
    <xf numFmtId="0" fontId="62" fillId="0" borderId="0" xfId="0" applyFont="1" applyAlignment="1">
      <alignment horizontal="center" wrapText="1"/>
    </xf>
    <xf numFmtId="0" fontId="10" fillId="0" borderId="0" xfId="2" applyFont="1" applyAlignment="1">
      <alignment horizontal="justify" vertical="center" wrapText="1"/>
    </xf>
    <xf numFmtId="0" fontId="7" fillId="0" borderId="0" xfId="0" applyFont="1" applyAlignment="1">
      <alignment wrapText="1"/>
    </xf>
    <xf numFmtId="0" fontId="5" fillId="0" borderId="0" xfId="0" applyFont="1" applyAlignment="1">
      <alignment wrapText="1"/>
    </xf>
    <xf numFmtId="0" fontId="46" fillId="3" borderId="1" xfId="0" quotePrefix="1" applyFont="1" applyFill="1" applyBorder="1" applyAlignment="1">
      <alignment horizontal="left" vertical="center" wrapText="1"/>
    </xf>
    <xf numFmtId="0" fontId="44" fillId="3" borderId="2" xfId="0" applyFont="1" applyFill="1" applyBorder="1" applyAlignment="1">
      <alignment vertical="center" wrapText="1"/>
    </xf>
    <xf numFmtId="0" fontId="44" fillId="3" borderId="4" xfId="0" applyFont="1" applyFill="1" applyBorder="1" applyAlignment="1">
      <alignment vertical="center" wrapText="1"/>
    </xf>
    <xf numFmtId="0" fontId="50" fillId="0" borderId="0" xfId="0" applyFont="1" applyAlignment="1">
      <alignment horizontal="center" vertical="center" wrapText="1"/>
    </xf>
    <xf numFmtId="0" fontId="20" fillId="0" borderId="0" xfId="0" applyFont="1" applyAlignment="1">
      <alignment wrapText="1"/>
    </xf>
    <xf numFmtId="0" fontId="50" fillId="4" borderId="1" xfId="0" applyFont="1" applyFill="1" applyBorder="1" applyAlignment="1">
      <alignment horizontal="left" vertical="center" wrapText="1"/>
    </xf>
    <xf numFmtId="0" fontId="50" fillId="4" borderId="2" xfId="0" applyFont="1" applyFill="1" applyBorder="1" applyAlignment="1">
      <alignment horizontal="left" vertical="center" wrapText="1"/>
    </xf>
    <xf numFmtId="0" fontId="50" fillId="4" borderId="4" xfId="0" applyFont="1" applyFill="1" applyBorder="1" applyAlignment="1">
      <alignment horizontal="left" vertical="center" wrapText="1"/>
    </xf>
    <xf numFmtId="0" fontId="50" fillId="3" borderId="1" xfId="0" applyFont="1" applyFill="1" applyBorder="1" applyAlignment="1">
      <alignment horizontal="left" vertical="center" wrapText="1"/>
    </xf>
    <xf numFmtId="0" fontId="50" fillId="3" borderId="2" xfId="0" applyFont="1" applyFill="1" applyBorder="1" applyAlignment="1">
      <alignment horizontal="left" vertical="center" wrapText="1"/>
    </xf>
    <xf numFmtId="0" fontId="46" fillId="0" borderId="1" xfId="0" quotePrefix="1" applyFont="1" applyBorder="1" applyAlignment="1">
      <alignment horizontal="left" vertical="center" wrapText="1"/>
    </xf>
    <xf numFmtId="0" fontId="44" fillId="0" borderId="2" xfId="0" applyFont="1" applyBorder="1" applyAlignment="1">
      <alignment vertical="center" wrapText="1"/>
    </xf>
    <xf numFmtId="0" fontId="50" fillId="0" borderId="7" xfId="0" quotePrefix="1" applyFont="1" applyBorder="1" applyAlignment="1">
      <alignment horizontal="center" vertical="center" wrapText="1"/>
    </xf>
    <xf numFmtId="0" fontId="50" fillId="0" borderId="8" xfId="0" quotePrefix="1" applyFont="1" applyBorder="1" applyAlignment="1">
      <alignment horizontal="center" vertical="center" wrapText="1"/>
    </xf>
    <xf numFmtId="0" fontId="50" fillId="0" borderId="10" xfId="0" quotePrefix="1" applyFont="1" applyBorder="1" applyAlignment="1">
      <alignment horizontal="center" vertical="center" wrapText="1"/>
    </xf>
    <xf numFmtId="0" fontId="50" fillId="0" borderId="6" xfId="0" quotePrefix="1" applyFont="1" applyBorder="1" applyAlignment="1">
      <alignment horizontal="center" vertical="center" wrapText="1"/>
    </xf>
    <xf numFmtId="0" fontId="50" fillId="0" borderId="5" xfId="0" quotePrefix="1" applyFont="1" applyBorder="1" applyAlignment="1">
      <alignment horizontal="center" vertical="center" wrapText="1"/>
    </xf>
    <xf numFmtId="0" fontId="50" fillId="0" borderId="9" xfId="0" quotePrefix="1" applyFont="1" applyBorder="1" applyAlignment="1">
      <alignment horizontal="center" vertical="center" wrapText="1"/>
    </xf>
    <xf numFmtId="0" fontId="84" fillId="0" borderId="0" xfId="2" applyFont="1" applyAlignment="1">
      <alignment horizontal="justify" vertical="center" wrapText="1"/>
    </xf>
    <xf numFmtId="0" fontId="51" fillId="0" borderId="0" xfId="0" applyFont="1" applyAlignment="1">
      <alignment horizontal="center" vertical="center" wrapText="1"/>
    </xf>
    <xf numFmtId="0" fontId="2" fillId="0" borderId="0" xfId="0" applyFont="1" applyAlignment="1">
      <alignment wrapText="1"/>
    </xf>
    <xf numFmtId="0" fontId="51" fillId="0" borderId="0" xfId="0" applyFont="1" applyAlignment="1">
      <alignment horizontal="left" vertical="center" wrapText="1"/>
    </xf>
    <xf numFmtId="0" fontId="52" fillId="0" borderId="0" xfId="0" applyFont="1" applyAlignment="1">
      <alignment horizontal="left" vertical="center" wrapText="1"/>
    </xf>
    <xf numFmtId="0" fontId="46" fillId="3" borderId="1" xfId="0" applyFont="1" applyFill="1" applyBorder="1" applyAlignment="1">
      <alignment horizontal="left" vertical="center" wrapText="1"/>
    </xf>
    <xf numFmtId="0" fontId="44" fillId="3" borderId="4" xfId="0" applyFont="1" applyFill="1" applyBorder="1" applyAlignment="1">
      <alignment vertical="center"/>
    </xf>
    <xf numFmtId="0" fontId="13" fillId="0" borderId="0" xfId="0" applyFont="1" applyAlignment="1">
      <alignment horizontal="left"/>
    </xf>
    <xf numFmtId="0" fontId="13" fillId="0" borderId="0" xfId="0" applyFont="1" applyAlignment="1">
      <alignment horizontal="center"/>
    </xf>
    <xf numFmtId="0" fontId="0" fillId="0" borderId="0" xfId="0" applyAlignment="1">
      <alignment horizontal="left" wrapText="1"/>
    </xf>
    <xf numFmtId="0" fontId="11" fillId="0" borderId="0" xfId="0" applyFont="1" applyAlignment="1">
      <alignment horizontal="center"/>
    </xf>
    <xf numFmtId="0" fontId="2" fillId="0" borderId="0" xfId="0" applyFont="1" applyAlignment="1">
      <alignment vertical="center" wrapText="1"/>
    </xf>
    <xf numFmtId="0" fontId="0" fillId="0" borderId="0" xfId="0" applyAlignment="1">
      <alignment horizontal="center" wrapText="1"/>
    </xf>
    <xf numFmtId="0" fontId="59" fillId="2" borderId="1" xfId="0" quotePrefix="1" applyFont="1" applyFill="1" applyBorder="1" applyAlignment="1">
      <alignment horizontal="left" vertical="center"/>
    </xf>
    <xf numFmtId="0" fontId="59" fillId="2" borderId="2" xfId="0" quotePrefix="1" applyFont="1" applyFill="1" applyBorder="1" applyAlignment="1">
      <alignment horizontal="left" vertical="center"/>
    </xf>
    <xf numFmtId="0" fontId="59" fillId="2" borderId="4" xfId="0" quotePrefix="1" applyFont="1" applyFill="1" applyBorder="1" applyAlignment="1">
      <alignment horizontal="left" vertical="center"/>
    </xf>
    <xf numFmtId="0" fontId="62" fillId="0" borderId="0" xfId="0" applyFont="1" applyAlignment="1">
      <alignment horizontal="center"/>
    </xf>
    <xf numFmtId="0" fontId="50" fillId="4" borderId="1" xfId="0" applyFont="1" applyFill="1" applyBorder="1" applyAlignment="1">
      <alignment horizontal="center" vertical="center" wrapText="1"/>
    </xf>
    <xf numFmtId="0" fontId="50" fillId="4" borderId="4" xfId="0" applyFont="1" applyFill="1" applyBorder="1" applyAlignment="1">
      <alignment horizontal="center" vertical="center" wrapText="1"/>
    </xf>
    <xf numFmtId="0" fontId="63" fillId="8" borderId="1" xfId="0" applyFont="1" applyFill="1" applyBorder="1" applyAlignment="1">
      <alignment horizontal="left" vertical="center" wrapText="1"/>
    </xf>
    <xf numFmtId="0" fontId="63" fillId="8" borderId="2" xfId="0" applyFont="1" applyFill="1" applyBorder="1" applyAlignment="1">
      <alignment horizontal="left" vertical="center" wrapText="1"/>
    </xf>
    <xf numFmtId="0" fontId="63" fillId="8" borderId="4" xfId="0" applyFont="1" applyFill="1" applyBorder="1" applyAlignment="1">
      <alignment horizontal="left" vertical="center" wrapText="1"/>
    </xf>
    <xf numFmtId="0" fontId="50" fillId="2" borderId="1" xfId="0" applyFont="1" applyFill="1" applyBorder="1" applyAlignment="1">
      <alignment horizontal="left" vertical="center" wrapText="1"/>
    </xf>
    <xf numFmtId="0" fontId="50" fillId="2" borderId="2" xfId="0" applyFont="1" applyFill="1" applyBorder="1" applyAlignment="1">
      <alignment horizontal="left" vertical="center" wrapText="1"/>
    </xf>
    <xf numFmtId="0" fontId="50" fillId="2" borderId="4" xfId="0" applyFont="1" applyFill="1" applyBorder="1" applyAlignment="1">
      <alignment horizontal="left" vertical="center" wrapText="1"/>
    </xf>
    <xf numFmtId="0" fontId="54" fillId="2" borderId="1" xfId="0" applyFont="1" applyFill="1" applyBorder="1" applyAlignment="1">
      <alignment horizontal="center" vertical="center" wrapText="1"/>
    </xf>
    <xf numFmtId="0" fontId="54" fillId="2" borderId="2"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50" fillId="7" borderId="1" xfId="0" applyFont="1" applyFill="1" applyBorder="1" applyAlignment="1">
      <alignment horizontal="left" vertical="center" wrapText="1"/>
    </xf>
    <xf numFmtId="0" fontId="50" fillId="7" borderId="2" xfId="0" applyFont="1" applyFill="1" applyBorder="1" applyAlignment="1">
      <alignment horizontal="left" vertical="center" wrapText="1"/>
    </xf>
    <xf numFmtId="0" fontId="50" fillId="7" borderId="4" xfId="0" applyFont="1" applyFill="1" applyBorder="1" applyAlignment="1">
      <alignment horizontal="left" vertical="center" wrapText="1"/>
    </xf>
    <xf numFmtId="0" fontId="63" fillId="2" borderId="1" xfId="0" applyFont="1" applyFill="1" applyBorder="1" applyAlignment="1">
      <alignment horizontal="left" vertical="center" wrapText="1"/>
    </xf>
    <xf numFmtId="0" fontId="63" fillId="2" borderId="2" xfId="0" applyFont="1" applyFill="1" applyBorder="1" applyAlignment="1">
      <alignment horizontal="left" vertical="center" wrapText="1"/>
    </xf>
    <xf numFmtId="0" fontId="63" fillId="2" borderId="4" xfId="0" applyFont="1" applyFill="1" applyBorder="1" applyAlignment="1">
      <alignment horizontal="left" vertical="center" wrapText="1"/>
    </xf>
    <xf numFmtId="0" fontId="50" fillId="4" borderId="2" xfId="0" applyFont="1" applyFill="1" applyBorder="1" applyAlignment="1">
      <alignment horizontal="center" vertical="center" wrapText="1"/>
    </xf>
    <xf numFmtId="0" fontId="50" fillId="6" borderId="1" xfId="0" applyFont="1" applyFill="1" applyBorder="1" applyAlignment="1">
      <alignment horizontal="left" vertical="center" wrapText="1"/>
    </xf>
    <xf numFmtId="0" fontId="50" fillId="6" borderId="2" xfId="0" applyFont="1" applyFill="1" applyBorder="1" applyAlignment="1">
      <alignment horizontal="left" vertical="center" wrapText="1"/>
    </xf>
    <xf numFmtId="0" fontId="50" fillId="6" borderId="4" xfId="0" applyFont="1" applyFill="1" applyBorder="1" applyAlignment="1">
      <alignment horizontal="left" vertical="center" wrapText="1"/>
    </xf>
    <xf numFmtId="0" fontId="12" fillId="0" borderId="0" xfId="0" applyFont="1" applyAlignment="1">
      <alignment horizontal="center"/>
    </xf>
    <xf numFmtId="0" fontId="50" fillId="0" borderId="0" xfId="0" applyFont="1" applyAlignment="1">
      <alignment horizontal="center" vertical="center"/>
    </xf>
    <xf numFmtId="0" fontId="2" fillId="0" borderId="0" xfId="0" applyFont="1" applyAlignment="1">
      <alignment horizontal="left"/>
    </xf>
    <xf numFmtId="0" fontId="54" fillId="2" borderId="2" xfId="0" applyFont="1" applyFill="1" applyBorder="1" applyAlignment="1">
      <alignment horizontal="left" vertical="center" wrapText="1"/>
    </xf>
    <xf numFmtId="0" fontId="54" fillId="2" borderId="4" xfId="0" applyFont="1" applyFill="1" applyBorder="1" applyAlignment="1">
      <alignment horizontal="left" vertical="center" wrapText="1"/>
    </xf>
    <xf numFmtId="49" fontId="13" fillId="0" borderId="0" xfId="0" applyNumberFormat="1" applyFont="1" applyAlignment="1">
      <alignment horizontal="left" vertical="center"/>
    </xf>
    <xf numFmtId="49" fontId="0" fillId="0" borderId="0" xfId="0" applyNumberFormat="1" applyAlignment="1">
      <alignment horizontal="left" vertical="center" wrapText="1"/>
    </xf>
    <xf numFmtId="49" fontId="79" fillId="0" borderId="0" xfId="0" applyNumberFormat="1" applyFont="1" applyAlignment="1">
      <alignment horizontal="left" vertical="top" wrapText="1"/>
    </xf>
    <xf numFmtId="49" fontId="79" fillId="0" borderId="0" xfId="0" applyNumberFormat="1" applyFont="1" applyAlignment="1">
      <alignment horizontal="left" vertical="center" wrapText="1"/>
    </xf>
    <xf numFmtId="49" fontId="86" fillId="0" borderId="0" xfId="0" applyNumberFormat="1" applyFont="1" applyAlignment="1">
      <alignment horizontal="left" vertical="center" wrapText="1"/>
    </xf>
    <xf numFmtId="49" fontId="80" fillId="0" borderId="0" xfId="0" applyNumberFormat="1" applyFont="1" applyAlignment="1">
      <alignment horizontal="left" vertical="center" wrapText="1"/>
    </xf>
    <xf numFmtId="49" fontId="13" fillId="0" borderId="0" xfId="0" applyNumberFormat="1" applyFont="1" applyAlignment="1">
      <alignment horizontal="left" vertical="center" wrapText="1"/>
    </xf>
    <xf numFmtId="0" fontId="47" fillId="0" borderId="0" xfId="0" applyFont="1" applyAlignment="1">
      <alignment vertical="center" wrapText="1"/>
    </xf>
    <xf numFmtId="49" fontId="80" fillId="0" borderId="0" xfId="0" applyNumberFormat="1" applyFont="1" applyAlignment="1">
      <alignment vertical="center" wrapText="1"/>
    </xf>
    <xf numFmtId="49" fontId="85" fillId="0" borderId="0" xfId="0" applyNumberFormat="1" applyFont="1" applyAlignment="1">
      <alignment horizontal="left" vertical="center" wrapText="1"/>
    </xf>
    <xf numFmtId="49" fontId="0" fillId="0" borderId="0" xfId="0" applyNumberFormat="1" applyAlignment="1">
      <alignment vertical="center" wrapText="1"/>
    </xf>
    <xf numFmtId="49" fontId="45" fillId="0" borderId="0" xfId="0" applyNumberFormat="1" applyFont="1" applyAlignment="1">
      <alignment horizontal="left" vertical="center" wrapText="1"/>
    </xf>
    <xf numFmtId="49" fontId="0" fillId="0" borderId="0" xfId="0" applyNumberFormat="1" applyAlignment="1">
      <alignment horizontal="left" vertical="top" wrapText="1"/>
    </xf>
    <xf numFmtId="49" fontId="66" fillId="0" borderId="0" xfId="0" applyNumberFormat="1" applyFont="1" applyAlignment="1">
      <alignment horizontal="left" vertical="center" wrapText="1"/>
    </xf>
    <xf numFmtId="49" fontId="65" fillId="0" borderId="0" xfId="0" applyNumberFormat="1" applyFont="1" applyAlignment="1">
      <alignment horizontal="left" vertical="top" wrapText="1"/>
    </xf>
    <xf numFmtId="49" fontId="47" fillId="0" borderId="0" xfId="0" applyNumberFormat="1" applyFont="1" applyAlignment="1">
      <alignment horizontal="center" vertical="center"/>
    </xf>
    <xf numFmtId="49" fontId="81" fillId="0" borderId="0" xfId="0" applyNumberFormat="1" applyFont="1" applyAlignment="1">
      <alignment horizontal="left" vertical="center" wrapText="1"/>
    </xf>
    <xf numFmtId="49" fontId="13" fillId="0" borderId="0" xfId="0" applyNumberFormat="1" applyFont="1" applyAlignment="1">
      <alignment horizontal="left" vertical="top"/>
    </xf>
    <xf numFmtId="0" fontId="47" fillId="0" borderId="0" xfId="0" applyFont="1" applyAlignment="1">
      <alignment horizontal="center" vertical="center" wrapText="1"/>
    </xf>
    <xf numFmtId="0" fontId="47" fillId="0" borderId="0" xfId="0" applyFont="1" applyAlignment="1">
      <alignment horizontal="center" vertical="center"/>
    </xf>
    <xf numFmtId="0" fontId="0" fillId="0" borderId="3" xfId="0" applyBorder="1" applyAlignment="1">
      <alignment horizontal="left" wrapText="1"/>
    </xf>
    <xf numFmtId="0" fontId="0" fillId="0" borderId="0" xfId="0" applyAlignment="1">
      <alignment horizontal="justify" vertical="center"/>
    </xf>
    <xf numFmtId="0" fontId="13" fillId="0" borderId="0" xfId="0" applyFont="1" applyAlignment="1">
      <alignment horizontal="right" vertical="center"/>
    </xf>
    <xf numFmtId="3" fontId="13" fillId="0" borderId="1" xfId="0" applyNumberFormat="1" applyFont="1" applyBorder="1" applyAlignment="1">
      <alignment horizontal="center" vertical="center"/>
    </xf>
    <xf numFmtId="3" fontId="13" fillId="0" borderId="4" xfId="0" applyNumberFormat="1" applyFont="1" applyBorder="1" applyAlignment="1">
      <alignment horizontal="center" vertical="center"/>
    </xf>
    <xf numFmtId="0" fontId="0" fillId="0" borderId="0" xfId="0" applyAlignment="1">
      <alignment vertical="center" wrapText="1"/>
    </xf>
    <xf numFmtId="0" fontId="13" fillId="0" borderId="0" xfId="0" applyFont="1" applyAlignment="1">
      <alignment horizontal="left" vertical="center" wrapText="1"/>
    </xf>
    <xf numFmtId="0" fontId="45" fillId="0" borderId="3" xfId="0" applyFont="1" applyBorder="1" applyAlignment="1">
      <alignment vertical="center" wrapText="1"/>
    </xf>
    <xf numFmtId="0" fontId="45" fillId="0" borderId="3" xfId="0" applyFont="1" applyBorder="1" applyAlignment="1">
      <alignment horizontal="center" vertical="center" wrapText="1"/>
    </xf>
    <xf numFmtId="0" fontId="0" fillId="0" borderId="3" xfId="0" applyBorder="1" applyAlignment="1">
      <alignment horizontal="center" vertical="center" wrapText="1"/>
    </xf>
    <xf numFmtId="0" fontId="87" fillId="0" borderId="3" xfId="0" applyFont="1" applyBorder="1" applyAlignment="1">
      <alignment horizontal="center" vertical="center" wrapText="1"/>
    </xf>
    <xf numFmtId="0" fontId="0" fillId="0" borderId="3" xfId="0" applyBorder="1" applyAlignment="1">
      <alignment horizontal="center" vertical="center"/>
    </xf>
    <xf numFmtId="0" fontId="77" fillId="0" borderId="1" xfId="0" applyFont="1" applyBorder="1" applyAlignment="1">
      <alignment horizontal="center" vertical="center" wrapText="1"/>
    </xf>
    <xf numFmtId="0" fontId="77" fillId="0" borderId="4" xfId="0" applyFont="1" applyBorder="1" applyAlignment="1">
      <alignment horizontal="center" vertical="center" wrapText="1"/>
    </xf>
    <xf numFmtId="3" fontId="13" fillId="0" borderId="16" xfId="0" applyNumberFormat="1" applyFont="1" applyBorder="1" applyAlignment="1">
      <alignment horizontal="right" vertical="center"/>
    </xf>
    <xf numFmtId="0" fontId="13" fillId="10" borderId="3" xfId="0" applyFont="1" applyFill="1" applyBorder="1" applyAlignment="1">
      <alignment vertical="center" wrapText="1"/>
    </xf>
    <xf numFmtId="0" fontId="0" fillId="0" borderId="13" xfId="0" applyBorder="1" applyAlignment="1">
      <alignment horizontal="left" vertical="center" wrapText="1"/>
    </xf>
    <xf numFmtId="0" fontId="0" fillId="0" borderId="0" xfId="0" applyAlignment="1">
      <alignment horizontal="left" vertical="center"/>
    </xf>
    <xf numFmtId="0" fontId="0" fillId="0" borderId="1" xfId="0" applyBorder="1" applyAlignment="1">
      <alignment horizontal="center" vertical="center" wrapText="1"/>
    </xf>
    <xf numFmtId="0" fontId="0" fillId="0" borderId="13" xfId="0" applyBorder="1" applyAlignment="1">
      <alignment horizontal="justify" vertical="center"/>
    </xf>
    <xf numFmtId="0" fontId="0" fillId="0" borderId="3" xfId="0" applyBorder="1" applyAlignment="1">
      <alignment horizontal="justify" vertical="center"/>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justify" vertical="center"/>
    </xf>
    <xf numFmtId="0" fontId="0" fillId="0" borderId="8" xfId="0" applyBorder="1" applyAlignment="1">
      <alignment horizontal="justify" vertical="center"/>
    </xf>
    <xf numFmtId="0" fontId="0" fillId="0" borderId="10" xfId="0" applyBorder="1" applyAlignment="1">
      <alignment horizontal="justify" vertical="center"/>
    </xf>
    <xf numFmtId="0" fontId="0" fillId="0" borderId="6" xfId="0" applyBorder="1" applyAlignment="1">
      <alignment horizontal="justify" vertical="center"/>
    </xf>
    <xf numFmtId="0" fontId="0" fillId="0" borderId="5" xfId="0" applyBorder="1" applyAlignment="1">
      <alignment horizontal="justify" vertical="center"/>
    </xf>
    <xf numFmtId="0" fontId="0" fillId="0" borderId="9" xfId="0" applyBorder="1" applyAlignment="1">
      <alignment horizontal="justify" vertical="center"/>
    </xf>
    <xf numFmtId="3" fontId="13" fillId="0" borderId="4" xfId="0" applyNumberFormat="1" applyFont="1" applyBorder="1" applyAlignment="1">
      <alignment horizontal="right" vertical="center"/>
    </xf>
    <xf numFmtId="3" fontId="13" fillId="0" borderId="3" xfId="0" applyNumberFormat="1" applyFont="1" applyBorder="1" applyAlignment="1">
      <alignment horizontal="right" vertical="center"/>
    </xf>
    <xf numFmtId="0" fontId="13" fillId="10" borderId="1" xfId="0" applyFont="1" applyFill="1" applyBorder="1" applyAlignment="1">
      <alignment vertical="center" wrapText="1"/>
    </xf>
    <xf numFmtId="0" fontId="13" fillId="10" borderId="2" xfId="0" applyFont="1" applyFill="1" applyBorder="1" applyAlignment="1">
      <alignment vertical="center" wrapText="1"/>
    </xf>
    <xf numFmtId="0" fontId="13" fillId="10" borderId="4" xfId="0" applyFont="1" applyFill="1" applyBorder="1" applyAlignment="1">
      <alignment vertical="center" wrapText="1"/>
    </xf>
    <xf numFmtId="0" fontId="22" fillId="0" borderId="7" xfId="0" applyFont="1" applyBorder="1" applyAlignment="1">
      <alignment horizontal="justify" vertical="center"/>
    </xf>
    <xf numFmtId="0" fontId="22" fillId="0" borderId="8" xfId="0" applyFont="1" applyBorder="1" applyAlignment="1">
      <alignment horizontal="justify" vertical="center"/>
    </xf>
    <xf numFmtId="0" fontId="22" fillId="0" borderId="10" xfId="0" applyFont="1" applyBorder="1" applyAlignment="1">
      <alignment horizontal="justify" vertical="center"/>
    </xf>
    <xf numFmtId="0" fontId="76" fillId="0" borderId="14" xfId="0" applyFont="1" applyBorder="1" applyAlignment="1">
      <alignment horizontal="justify" vertical="center"/>
    </xf>
    <xf numFmtId="0" fontId="76" fillId="0" borderId="0" xfId="0" applyFont="1" applyAlignment="1">
      <alignment horizontal="justify" vertical="center"/>
    </xf>
    <xf numFmtId="0" fontId="76" fillId="0" borderId="15" xfId="0" applyFont="1" applyBorder="1" applyAlignment="1">
      <alignment horizontal="justify" vertical="center"/>
    </xf>
    <xf numFmtId="0" fontId="3" fillId="0" borderId="6" xfId="0" applyFont="1" applyBorder="1" applyAlignment="1">
      <alignment horizontal="justify" vertical="center"/>
    </xf>
    <xf numFmtId="0" fontId="3" fillId="0" borderId="5" xfId="0" applyFont="1" applyBorder="1" applyAlignment="1">
      <alignment horizontal="justify" vertical="center"/>
    </xf>
    <xf numFmtId="0" fontId="3" fillId="0" borderId="9" xfId="0" applyFont="1" applyBorder="1" applyAlignment="1">
      <alignment horizontal="justify" vertical="center"/>
    </xf>
    <xf numFmtId="0" fontId="88" fillId="0" borderId="16" xfId="0" applyFont="1" applyBorder="1" applyAlignment="1">
      <alignment horizontal="left" vertical="top" wrapText="1"/>
    </xf>
    <xf numFmtId="3" fontId="13" fillId="0" borderId="16" xfId="0" applyNumberFormat="1" applyFont="1" applyBorder="1" applyAlignment="1">
      <alignment vertical="center"/>
    </xf>
    <xf numFmtId="0" fontId="79" fillId="0" borderId="27" xfId="0" applyFont="1" applyBorder="1" applyAlignment="1">
      <alignment horizontal="left" vertical="top" wrapText="1"/>
    </xf>
    <xf numFmtId="0" fontId="0" fillId="0" borderId="27"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88" fillId="0" borderId="1" xfId="0" applyFont="1" applyBorder="1" applyAlignment="1">
      <alignment horizontal="left" vertical="top" wrapText="1"/>
    </xf>
    <xf numFmtId="0" fontId="88" fillId="0" borderId="2" xfId="0" applyFont="1" applyBorder="1" applyAlignment="1">
      <alignment horizontal="left" vertical="top" wrapText="1"/>
    </xf>
    <xf numFmtId="0" fontId="88" fillId="0" borderId="4" xfId="0" applyFont="1" applyBorder="1" applyAlignment="1">
      <alignment horizontal="left" vertical="top" wrapText="1"/>
    </xf>
    <xf numFmtId="0" fontId="17" fillId="0" borderId="0" xfId="0" applyFont="1" applyAlignment="1">
      <alignment horizontal="center" vertical="center"/>
    </xf>
    <xf numFmtId="0" fontId="22" fillId="0" borderId="14" xfId="0" applyFont="1" applyBorder="1" applyAlignment="1">
      <alignment vertical="center"/>
    </xf>
    <xf numFmtId="0" fontId="22" fillId="0" borderId="0" xfId="0" applyFont="1" applyAlignment="1">
      <alignment vertical="center"/>
    </xf>
    <xf numFmtId="49" fontId="3" fillId="0" borderId="6" xfId="0" applyNumberFormat="1" applyFont="1" applyBorder="1" applyAlignment="1">
      <alignment horizontal="left" vertical="center" indent="5"/>
    </xf>
    <xf numFmtId="49" fontId="3" fillId="0" borderId="5" xfId="0" applyNumberFormat="1" applyFont="1" applyBorder="1" applyAlignment="1">
      <alignment horizontal="left" vertical="center" indent="5"/>
    </xf>
    <xf numFmtId="49" fontId="3" fillId="0" borderId="9" xfId="0" applyNumberFormat="1" applyFont="1" applyBorder="1" applyAlignment="1">
      <alignment horizontal="left" vertical="center" indent="5"/>
    </xf>
    <xf numFmtId="0" fontId="47" fillId="9" borderId="16" xfId="0" applyFont="1" applyFill="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49" fontId="3" fillId="0" borderId="14" xfId="0" applyNumberFormat="1" applyFont="1" applyBorder="1" applyAlignment="1">
      <alignment horizontal="left" vertical="center" indent="5"/>
    </xf>
    <xf numFmtId="49" fontId="3" fillId="0" borderId="0" xfId="0" applyNumberFormat="1" applyFont="1" applyAlignment="1">
      <alignment horizontal="left" vertical="center" indent="5"/>
    </xf>
    <xf numFmtId="49" fontId="3" fillId="0" borderId="15" xfId="0" applyNumberFormat="1" applyFont="1" applyBorder="1" applyAlignment="1">
      <alignment horizontal="left" vertical="center" indent="5"/>
    </xf>
    <xf numFmtId="0" fontId="45" fillId="0" borderId="3" xfId="0" applyFont="1" applyBorder="1" applyAlignment="1">
      <alignment horizontal="center" vertical="center"/>
    </xf>
    <xf numFmtId="0" fontId="0" fillId="0" borderId="0" xfId="0" applyAlignment="1">
      <alignment horizontal="center"/>
    </xf>
    <xf numFmtId="0" fontId="10" fillId="0" borderId="0" xfId="0" applyFont="1" applyAlignment="1">
      <alignment horizontal="center"/>
    </xf>
    <xf numFmtId="0" fontId="44" fillId="0" borderId="0" xfId="0" applyFont="1" applyAlignment="1">
      <alignment horizontal="left"/>
    </xf>
    <xf numFmtId="0" fontId="11" fillId="0" borderId="0" xfId="0" applyFont="1" applyAlignment="1">
      <alignment horizontal="center" wrapText="1"/>
    </xf>
    <xf numFmtId="0" fontId="21" fillId="0" borderId="0" xfId="0" applyFont="1" applyAlignment="1">
      <alignment horizontal="center"/>
    </xf>
    <xf numFmtId="0" fontId="3" fillId="0" borderId="0" xfId="0" applyFont="1" applyAlignment="1">
      <alignment horizontal="left"/>
    </xf>
    <xf numFmtId="0" fontId="0" fillId="0" borderId="0" xfId="0" applyAlignment="1">
      <alignment vertical="top" wrapText="1"/>
    </xf>
    <xf numFmtId="0" fontId="2" fillId="0" borderId="0" xfId="0" applyFont="1" applyAlignment="1">
      <alignment horizontal="center" wrapText="1"/>
    </xf>
  </cellXfs>
  <cellStyles count="103">
    <cellStyle name="20% - Isticanje1 2" xfId="8" xr:uid="{00000000-0005-0000-0000-000000000000}"/>
    <cellStyle name="20% - Isticanje2 2" xfId="9" xr:uid="{00000000-0005-0000-0000-000001000000}"/>
    <cellStyle name="20% - Isticanje3 2" xfId="10" xr:uid="{00000000-0005-0000-0000-000002000000}"/>
    <cellStyle name="20% - Isticanje4 2" xfId="11" xr:uid="{00000000-0005-0000-0000-000003000000}"/>
    <cellStyle name="20% - Isticanje5 2" xfId="12" xr:uid="{00000000-0005-0000-0000-000004000000}"/>
    <cellStyle name="20% - Isticanje6 2" xfId="13" xr:uid="{00000000-0005-0000-0000-000005000000}"/>
    <cellStyle name="40% - Isticanje2 2" xfId="14" xr:uid="{00000000-0005-0000-0000-000006000000}"/>
    <cellStyle name="40% - Isticanje3 2" xfId="15" xr:uid="{00000000-0005-0000-0000-000007000000}"/>
    <cellStyle name="40% - Isticanje4 2" xfId="16" xr:uid="{00000000-0005-0000-0000-000008000000}"/>
    <cellStyle name="40% - Isticanje5 2" xfId="17" xr:uid="{00000000-0005-0000-0000-000009000000}"/>
    <cellStyle name="40% - Isticanje6 2" xfId="18" xr:uid="{00000000-0005-0000-0000-00000A000000}"/>
    <cellStyle name="40% - Naglasak1 2" xfId="19" xr:uid="{00000000-0005-0000-0000-00000B000000}"/>
    <cellStyle name="60% - Isticanje1 2" xfId="20" xr:uid="{00000000-0005-0000-0000-00000C000000}"/>
    <cellStyle name="60% - Isticanje2 2" xfId="21" xr:uid="{00000000-0005-0000-0000-00000D000000}"/>
    <cellStyle name="60% - Isticanje3 2" xfId="22" xr:uid="{00000000-0005-0000-0000-00000E000000}"/>
    <cellStyle name="60% - Isticanje4 2" xfId="23" xr:uid="{00000000-0005-0000-0000-00000F000000}"/>
    <cellStyle name="60% - Isticanje5 2" xfId="24" xr:uid="{00000000-0005-0000-0000-000010000000}"/>
    <cellStyle name="60% - Isticanje6 2" xfId="25" xr:uid="{00000000-0005-0000-0000-000011000000}"/>
    <cellStyle name="Isticanje1 2" xfId="26" xr:uid="{00000000-0005-0000-0000-000012000000}"/>
    <cellStyle name="Isticanje2 2" xfId="27" xr:uid="{00000000-0005-0000-0000-000013000000}"/>
    <cellStyle name="Isticanje3 2" xfId="28" xr:uid="{00000000-0005-0000-0000-000014000000}"/>
    <cellStyle name="Isticanje4 2" xfId="29" xr:uid="{00000000-0005-0000-0000-000015000000}"/>
    <cellStyle name="Isticanje5 2" xfId="30" xr:uid="{00000000-0005-0000-0000-000016000000}"/>
    <cellStyle name="Isticanje6 2" xfId="31" xr:uid="{00000000-0005-0000-0000-000017000000}"/>
    <cellStyle name="Izračun 2" xfId="32" xr:uid="{00000000-0005-0000-0000-000018000000}"/>
    <cellStyle name="Loše 2" xfId="33" xr:uid="{00000000-0005-0000-0000-000019000000}"/>
    <cellStyle name="Naslov 1 2" xfId="34" xr:uid="{00000000-0005-0000-0000-00001A000000}"/>
    <cellStyle name="Naslov 2 2" xfId="35" xr:uid="{00000000-0005-0000-0000-00001B000000}"/>
    <cellStyle name="Naslov 3 2" xfId="36" xr:uid="{00000000-0005-0000-0000-00001C000000}"/>
    <cellStyle name="Naslov 4 2" xfId="37" xr:uid="{00000000-0005-0000-0000-00001D000000}"/>
    <cellStyle name="Neutralno 2" xfId="38" xr:uid="{00000000-0005-0000-0000-00001E000000}"/>
    <cellStyle name="Normal 2" xfId="1" xr:uid="{00000000-0005-0000-0000-000020000000}"/>
    <cellStyle name="Normal 2 2" xfId="39" xr:uid="{00000000-0005-0000-0000-000021000000}"/>
    <cellStyle name="Normal 3" xfId="6" xr:uid="{00000000-0005-0000-0000-000022000000}"/>
    <cellStyle name="Normal 4" xfId="40" xr:uid="{00000000-0005-0000-0000-000023000000}"/>
    <cellStyle name="Normal 5" xfId="41" xr:uid="{00000000-0005-0000-0000-000024000000}"/>
    <cellStyle name="Normalno" xfId="0" builtinId="0"/>
    <cellStyle name="Normalno 2" xfId="5" xr:uid="{00000000-0005-0000-0000-000025000000}"/>
    <cellStyle name="Normalno 2 2" xfId="42" xr:uid="{00000000-0005-0000-0000-000026000000}"/>
    <cellStyle name="Normalno 2 3" xfId="43" xr:uid="{00000000-0005-0000-0000-000027000000}"/>
    <cellStyle name="Normalno 3" xfId="44" xr:uid="{00000000-0005-0000-0000-000028000000}"/>
    <cellStyle name="Normalno 4" xfId="45" xr:uid="{00000000-0005-0000-0000-000029000000}"/>
    <cellStyle name="Normalno 4 2" xfId="46" xr:uid="{00000000-0005-0000-0000-00002A000000}"/>
    <cellStyle name="Normalno 5" xfId="7" xr:uid="{00000000-0005-0000-0000-00002B000000}"/>
    <cellStyle name="Normalno 5 2" xfId="47" xr:uid="{00000000-0005-0000-0000-00002C000000}"/>
    <cellStyle name="Normalno 6" xfId="48" xr:uid="{00000000-0005-0000-0000-00002D000000}"/>
    <cellStyle name="Normalno 6 2" xfId="49" xr:uid="{00000000-0005-0000-0000-00002E000000}"/>
    <cellStyle name="Normalno 7" xfId="50" xr:uid="{00000000-0005-0000-0000-00002F000000}"/>
    <cellStyle name="Obično 2" xfId="51" xr:uid="{00000000-0005-0000-0000-000030000000}"/>
    <cellStyle name="Obično 3" xfId="52" xr:uid="{00000000-0005-0000-0000-000031000000}"/>
    <cellStyle name="Obično 3 2" xfId="53" xr:uid="{00000000-0005-0000-0000-000032000000}"/>
    <cellStyle name="Obično 4" xfId="54" xr:uid="{00000000-0005-0000-0000-000033000000}"/>
    <cellStyle name="Obično 4 2" xfId="55" xr:uid="{00000000-0005-0000-0000-000034000000}"/>
    <cellStyle name="Obično_1Prihodi-rashodi2004 2" xfId="3" xr:uid="{00000000-0005-0000-0000-000035000000}"/>
    <cellStyle name="Obično_obračun 2009 prva strana 2" xfId="2" xr:uid="{00000000-0005-0000-0000-000036000000}"/>
    <cellStyle name="Povezana ćelija 2" xfId="56" xr:uid="{00000000-0005-0000-0000-000037000000}"/>
    <cellStyle name="Provjera ćelije 2" xfId="57" xr:uid="{00000000-0005-0000-0000-000038000000}"/>
    <cellStyle name="SAPBEXaggData" xfId="58" xr:uid="{00000000-0005-0000-0000-000039000000}"/>
    <cellStyle name="SAPBEXaggDataEmph" xfId="59" xr:uid="{00000000-0005-0000-0000-00003A000000}"/>
    <cellStyle name="SAPBEXaggItem" xfId="60" xr:uid="{00000000-0005-0000-0000-00003B000000}"/>
    <cellStyle name="SAPBEXaggItemX" xfId="61" xr:uid="{00000000-0005-0000-0000-00003C000000}"/>
    <cellStyle name="SAPBEXchaText" xfId="62" xr:uid="{00000000-0005-0000-0000-00003D000000}"/>
    <cellStyle name="SAPBEXexcBad7" xfId="63" xr:uid="{00000000-0005-0000-0000-00003E000000}"/>
    <cellStyle name="SAPBEXexcBad8" xfId="64" xr:uid="{00000000-0005-0000-0000-00003F000000}"/>
    <cellStyle name="SAPBEXexcBad9" xfId="65" xr:uid="{00000000-0005-0000-0000-000040000000}"/>
    <cellStyle name="SAPBEXexcCritical4" xfId="66" xr:uid="{00000000-0005-0000-0000-000041000000}"/>
    <cellStyle name="SAPBEXexcCritical5" xfId="67" xr:uid="{00000000-0005-0000-0000-000042000000}"/>
    <cellStyle name="SAPBEXexcCritical6" xfId="68" xr:uid="{00000000-0005-0000-0000-000043000000}"/>
    <cellStyle name="SAPBEXexcGood1" xfId="69" xr:uid="{00000000-0005-0000-0000-000044000000}"/>
    <cellStyle name="SAPBEXexcGood2" xfId="70" xr:uid="{00000000-0005-0000-0000-000045000000}"/>
    <cellStyle name="SAPBEXexcGood3" xfId="71" xr:uid="{00000000-0005-0000-0000-000046000000}"/>
    <cellStyle name="SAPBEXfilterDrill" xfId="72" xr:uid="{00000000-0005-0000-0000-000047000000}"/>
    <cellStyle name="SAPBEXfilterItem" xfId="73" xr:uid="{00000000-0005-0000-0000-000048000000}"/>
    <cellStyle name="SAPBEXfilterText" xfId="74" xr:uid="{00000000-0005-0000-0000-000049000000}"/>
    <cellStyle name="SAPBEXformats" xfId="75" xr:uid="{00000000-0005-0000-0000-00004A000000}"/>
    <cellStyle name="SAPBEXheaderItem" xfId="76" xr:uid="{00000000-0005-0000-0000-00004B000000}"/>
    <cellStyle name="SAPBEXheaderText" xfId="77" xr:uid="{00000000-0005-0000-0000-00004C000000}"/>
    <cellStyle name="SAPBEXHLevel0" xfId="78" xr:uid="{00000000-0005-0000-0000-00004D000000}"/>
    <cellStyle name="SAPBEXHLevel0X" xfId="79" xr:uid="{00000000-0005-0000-0000-00004E000000}"/>
    <cellStyle name="SAPBEXHLevel1" xfId="80" xr:uid="{00000000-0005-0000-0000-00004F000000}"/>
    <cellStyle name="SAPBEXHLevel1X" xfId="81" xr:uid="{00000000-0005-0000-0000-000050000000}"/>
    <cellStyle name="SAPBEXHLevel2" xfId="82" xr:uid="{00000000-0005-0000-0000-000051000000}"/>
    <cellStyle name="SAPBEXHLevel2X" xfId="83" xr:uid="{00000000-0005-0000-0000-000052000000}"/>
    <cellStyle name="SAPBEXHLevel3" xfId="84" xr:uid="{00000000-0005-0000-0000-000053000000}"/>
    <cellStyle name="SAPBEXHLevel3 2" xfId="85" xr:uid="{00000000-0005-0000-0000-000054000000}"/>
    <cellStyle name="SAPBEXHLevel3X" xfId="86" xr:uid="{00000000-0005-0000-0000-000055000000}"/>
    <cellStyle name="SAPBEXinputData" xfId="87" xr:uid="{00000000-0005-0000-0000-000056000000}"/>
    <cellStyle name="SAPBEXresData" xfId="88" xr:uid="{00000000-0005-0000-0000-000057000000}"/>
    <cellStyle name="SAPBEXresDataEmph" xfId="89" xr:uid="{00000000-0005-0000-0000-000058000000}"/>
    <cellStyle name="SAPBEXresItem" xfId="90" xr:uid="{00000000-0005-0000-0000-000059000000}"/>
    <cellStyle name="SAPBEXresItemX" xfId="91" xr:uid="{00000000-0005-0000-0000-00005A000000}"/>
    <cellStyle name="SAPBEXstdData" xfId="92" xr:uid="{00000000-0005-0000-0000-00005B000000}"/>
    <cellStyle name="SAPBEXstdDataEmph" xfId="93" xr:uid="{00000000-0005-0000-0000-00005C000000}"/>
    <cellStyle name="SAPBEXstdItem" xfId="94" xr:uid="{00000000-0005-0000-0000-00005D000000}"/>
    <cellStyle name="SAPBEXstdItemX" xfId="95" xr:uid="{00000000-0005-0000-0000-00005E000000}"/>
    <cellStyle name="SAPBEXtitle" xfId="96" xr:uid="{00000000-0005-0000-0000-00005F000000}"/>
    <cellStyle name="SAPBEXundefined" xfId="97" xr:uid="{00000000-0005-0000-0000-000060000000}"/>
    <cellStyle name="Tekst objašnjenja 2" xfId="98" xr:uid="{00000000-0005-0000-0000-000061000000}"/>
    <cellStyle name="Ukupni zbroj 2" xfId="99" xr:uid="{00000000-0005-0000-0000-000062000000}"/>
    <cellStyle name="Unos 2" xfId="100" xr:uid="{00000000-0005-0000-0000-000063000000}"/>
    <cellStyle name="Valuta" xfId="102" builtinId="4"/>
    <cellStyle name="Valuta 2" xfId="4" xr:uid="{00000000-0005-0000-0000-000064000000}"/>
    <cellStyle name="Valuta 3" xfId="101" xr:uid="{00000000-0005-0000-0000-00006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maskovic/Desktop/Marija/USB%2018.10.2022/FINACIJSKI%20PLAN%202023-JELENA/Za%20upravno%20vije&#263;e/Tablica%20za%20izradu%20financijskih%20planova%20prora&#269;unskih%20korisnika2022-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NTROLNA TABLICA"/>
      <sheetName val="SAŽETAK"/>
      <sheetName val=" Račun prihoda i rashoda"/>
      <sheetName val="Rashodi prema funkcijskoj kl"/>
      <sheetName val="Račun financiranja"/>
      <sheetName val="POSEBNI DIO"/>
      <sheetName val="List2"/>
    </sheetNames>
    <sheetDataSet>
      <sheetData sheetId="0"/>
      <sheetData sheetId="1"/>
      <sheetData sheetId="2"/>
      <sheetData sheetId="3"/>
      <sheetData sheetId="4"/>
      <sheetData sheetId="5">
        <row r="11">
          <cell r="L11">
            <v>0</v>
          </cell>
        </row>
        <row r="67">
          <cell r="J67">
            <v>0</v>
          </cell>
        </row>
      </sheetData>
      <sheetData sheetId="6"/>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U53"/>
  <sheetViews>
    <sheetView topLeftCell="A18" zoomScaleNormal="100" workbookViewId="0">
      <selection activeCell="A2" sqref="A2:I47"/>
    </sheetView>
  </sheetViews>
  <sheetFormatPr defaultRowHeight="15.75"/>
  <cols>
    <col min="1" max="1" width="3.7109375" style="1" customWidth="1"/>
    <col min="2" max="4" width="9.140625" style="1"/>
    <col min="5" max="5" width="20.28515625" style="1" customWidth="1"/>
    <col min="6" max="8" width="16.42578125" style="1" customWidth="1"/>
    <col min="9" max="9" width="0.28515625" style="1" customWidth="1"/>
    <col min="10" max="12" width="9.140625" style="1"/>
    <col min="13" max="13" width="26.5703125" style="1" customWidth="1"/>
    <col min="14" max="14" width="20.85546875" style="1" customWidth="1"/>
    <col min="15" max="15" width="23.42578125" style="1" customWidth="1"/>
    <col min="16" max="16384" width="9.140625" style="1"/>
  </cols>
  <sheetData>
    <row r="3" spans="1:21" ht="54.75" customHeight="1">
      <c r="A3" s="199" t="s">
        <v>279</v>
      </c>
      <c r="B3" s="199"/>
      <c r="C3" s="199"/>
      <c r="D3" s="199"/>
      <c r="E3" s="199"/>
      <c r="F3" s="199"/>
      <c r="G3" s="199"/>
      <c r="H3" s="199"/>
      <c r="I3" s="199"/>
      <c r="M3" s="178"/>
      <c r="N3" s="178"/>
      <c r="O3" s="178"/>
      <c r="P3" s="178"/>
      <c r="Q3" s="178"/>
      <c r="R3" s="178"/>
      <c r="S3" s="178"/>
      <c r="T3" s="178"/>
      <c r="U3" s="178"/>
    </row>
    <row r="4" spans="1:21" ht="42" customHeight="1">
      <c r="A4" s="200" t="s">
        <v>292</v>
      </c>
      <c r="B4" s="337"/>
      <c r="C4" s="337"/>
      <c r="D4" s="337"/>
      <c r="E4" s="337"/>
      <c r="F4" s="337"/>
      <c r="G4" s="337"/>
      <c r="H4" s="337"/>
      <c r="I4" s="5"/>
    </row>
    <row r="5" spans="1:21" ht="18" customHeight="1">
      <c r="A5" s="21"/>
      <c r="B5" s="21"/>
      <c r="C5" s="21"/>
      <c r="D5" s="21"/>
      <c r="E5" s="21"/>
      <c r="F5" s="21"/>
      <c r="G5" s="21"/>
      <c r="H5" s="21"/>
      <c r="I5" s="5"/>
    </row>
    <row r="6" spans="1:21">
      <c r="A6" s="202" t="s">
        <v>24</v>
      </c>
      <c r="B6" s="202"/>
      <c r="C6" s="202"/>
      <c r="D6" s="202"/>
      <c r="E6" s="202"/>
      <c r="F6" s="202"/>
      <c r="G6" s="202"/>
      <c r="H6" s="203"/>
      <c r="I6" s="5"/>
    </row>
    <row r="7" spans="1:21">
      <c r="A7" s="200" t="s">
        <v>196</v>
      </c>
      <c r="B7" s="200"/>
      <c r="C7" s="200"/>
      <c r="D7" s="200"/>
      <c r="E7" s="200"/>
      <c r="F7" s="200"/>
      <c r="G7" s="200"/>
      <c r="H7" s="200"/>
      <c r="I7" s="5"/>
    </row>
    <row r="8" spans="1:21" ht="35.25" customHeight="1">
      <c r="A8" s="178" t="s">
        <v>280</v>
      </c>
      <c r="B8" s="178"/>
      <c r="C8" s="178"/>
      <c r="D8" s="178"/>
      <c r="E8" s="178"/>
      <c r="F8" s="178"/>
      <c r="G8" s="178"/>
      <c r="H8" s="178"/>
      <c r="I8" s="5"/>
    </row>
    <row r="9" spans="1:21" ht="18" customHeight="1">
      <c r="A9" s="184" t="s">
        <v>28</v>
      </c>
      <c r="B9" s="185"/>
      <c r="C9" s="185"/>
      <c r="D9" s="185"/>
      <c r="E9" s="185"/>
      <c r="F9" s="185"/>
      <c r="G9" s="185"/>
      <c r="H9" s="185"/>
      <c r="I9" s="5"/>
    </row>
    <row r="10" spans="1:21">
      <c r="A10" s="22"/>
      <c r="B10" s="23"/>
      <c r="C10" s="23"/>
      <c r="D10" s="23"/>
      <c r="E10" s="24"/>
      <c r="F10" s="25"/>
      <c r="G10" s="25"/>
      <c r="H10" s="26"/>
      <c r="I10" s="5">
        <v>7.5345000000000004</v>
      </c>
    </row>
    <row r="11" spans="1:21" ht="25.5" customHeight="1">
      <c r="A11" s="193" t="s">
        <v>93</v>
      </c>
      <c r="B11" s="194"/>
      <c r="C11" s="194"/>
      <c r="D11" s="194"/>
      <c r="E11" s="195"/>
      <c r="F11" s="27" t="s">
        <v>159</v>
      </c>
      <c r="G11" s="27" t="s">
        <v>157</v>
      </c>
      <c r="H11" s="28" t="s">
        <v>158</v>
      </c>
      <c r="I11" s="5"/>
    </row>
    <row r="12" spans="1:21">
      <c r="A12" s="196"/>
      <c r="B12" s="197"/>
      <c r="C12" s="197"/>
      <c r="D12" s="197"/>
      <c r="E12" s="198"/>
      <c r="F12" s="29" t="s">
        <v>37</v>
      </c>
      <c r="G12" s="29" t="s">
        <v>37</v>
      </c>
      <c r="H12" s="30" t="s">
        <v>37</v>
      </c>
      <c r="I12" s="5"/>
    </row>
    <row r="13" spans="1:21">
      <c r="A13" s="204" t="s">
        <v>0</v>
      </c>
      <c r="B13" s="182"/>
      <c r="C13" s="182"/>
      <c r="D13" s="182"/>
      <c r="E13" s="205"/>
      <c r="F13" s="32">
        <f>F14</f>
        <v>2536501</v>
      </c>
      <c r="G13" s="32">
        <f>G14+G15</f>
        <v>-34418</v>
      </c>
      <c r="H13" s="32">
        <f t="shared" ref="H13" si="0">H14+H15</f>
        <v>2502083</v>
      </c>
      <c r="I13" s="5"/>
    </row>
    <row r="14" spans="1:21" ht="15" customHeight="1">
      <c r="A14" s="33">
        <v>6</v>
      </c>
      <c r="B14" s="34" t="s">
        <v>10</v>
      </c>
      <c r="C14" s="35"/>
      <c r="D14" s="35"/>
      <c r="E14" s="36"/>
      <c r="F14" s="37">
        <f>' Račun prihoda i rashoda'!E10</f>
        <v>2536501</v>
      </c>
      <c r="G14" s="37">
        <f>' Račun prihoda i rashoda'!F10</f>
        <v>-34918</v>
      </c>
      <c r="H14" s="37">
        <f>' Račun prihoda i rashoda'!G10</f>
        <v>2501583</v>
      </c>
      <c r="I14" s="5"/>
    </row>
    <row r="15" spans="1:21">
      <c r="A15" s="33">
        <v>7</v>
      </c>
      <c r="B15" s="34" t="s">
        <v>11</v>
      </c>
      <c r="C15" s="38"/>
      <c r="D15" s="38"/>
      <c r="E15" s="36"/>
      <c r="F15" s="37">
        <v>0</v>
      </c>
      <c r="G15" s="37">
        <f>' Račun prihoda i rashoda'!F24</f>
        <v>500</v>
      </c>
      <c r="H15" s="37">
        <f>' Račun prihoda i rashoda'!G24</f>
        <v>500</v>
      </c>
      <c r="I15" s="5"/>
    </row>
    <row r="16" spans="1:21">
      <c r="A16" s="39" t="s">
        <v>2</v>
      </c>
      <c r="B16" s="40"/>
      <c r="C16" s="40"/>
      <c r="D16" s="40"/>
      <c r="E16" s="31"/>
      <c r="F16" s="32">
        <f t="shared" ref="F16:H16" si="1">F17+F18</f>
        <v>2540390</v>
      </c>
      <c r="G16" s="32">
        <f>G17+G18</f>
        <v>-34418</v>
      </c>
      <c r="H16" s="32">
        <f t="shared" si="1"/>
        <v>2505972</v>
      </c>
      <c r="I16" s="5"/>
    </row>
    <row r="17" spans="1:15" ht="15" customHeight="1">
      <c r="A17" s="33">
        <v>3</v>
      </c>
      <c r="B17" s="34" t="s">
        <v>14</v>
      </c>
      <c r="C17" s="35"/>
      <c r="D17" s="35"/>
      <c r="E17" s="41"/>
      <c r="F17" s="37">
        <f>' Račun prihoda i rashoda'!E41</f>
        <v>2525142</v>
      </c>
      <c r="G17" s="37">
        <f>' Račun prihoda i rashoda'!F41</f>
        <v>-57628</v>
      </c>
      <c r="H17" s="37">
        <f>' Račun prihoda i rashoda'!G41</f>
        <v>2467514</v>
      </c>
      <c r="I17" s="5"/>
    </row>
    <row r="18" spans="1:15">
      <c r="A18" s="33">
        <v>4</v>
      </c>
      <c r="B18" s="34" t="s">
        <v>16</v>
      </c>
      <c r="C18" s="38"/>
      <c r="D18" s="38"/>
      <c r="E18" s="36"/>
      <c r="F18" s="37">
        <f>' Račun prihoda i rashoda'!E56</f>
        <v>15248</v>
      </c>
      <c r="G18" s="37">
        <f>' Račun prihoda i rashoda'!F56</f>
        <v>23210</v>
      </c>
      <c r="H18" s="37">
        <f>' Račun prihoda i rashoda'!G56</f>
        <v>38458</v>
      </c>
      <c r="I18" s="5"/>
    </row>
    <row r="19" spans="1:15">
      <c r="A19" s="181" t="s">
        <v>3</v>
      </c>
      <c r="B19" s="182"/>
      <c r="C19" s="182"/>
      <c r="D19" s="182"/>
      <c r="E19" s="183"/>
      <c r="F19" s="32">
        <f>F13-F16</f>
        <v>-3889</v>
      </c>
      <c r="G19" s="32">
        <f t="shared" ref="G19:H19" si="2">G13-G16</f>
        <v>0</v>
      </c>
      <c r="H19" s="32">
        <f t="shared" si="2"/>
        <v>-3889</v>
      </c>
      <c r="I19" s="5"/>
    </row>
    <row r="20" spans="1:15">
      <c r="A20" s="42"/>
      <c r="B20" s="43"/>
      <c r="C20" s="43"/>
      <c r="D20" s="43"/>
      <c r="E20" s="43"/>
      <c r="F20" s="44"/>
      <c r="G20" s="44"/>
      <c r="H20" s="44"/>
      <c r="I20" s="5"/>
    </row>
    <row r="21" spans="1:15">
      <c r="A21" s="184" t="s">
        <v>29</v>
      </c>
      <c r="B21" s="184"/>
      <c r="C21" s="184"/>
      <c r="D21" s="184"/>
      <c r="E21" s="184"/>
      <c r="F21" s="184"/>
      <c r="G21" s="184"/>
      <c r="H21" s="184"/>
      <c r="I21" s="5"/>
    </row>
    <row r="22" spans="1:15">
      <c r="A22" s="21"/>
      <c r="B22" s="45"/>
      <c r="C22" s="45"/>
      <c r="D22" s="45"/>
      <c r="E22" s="45"/>
      <c r="F22" s="45"/>
      <c r="G22" s="46"/>
      <c r="H22" s="26"/>
      <c r="I22" s="5"/>
    </row>
    <row r="23" spans="1:15" ht="25.5" customHeight="1">
      <c r="A23" s="193" t="s">
        <v>93</v>
      </c>
      <c r="B23" s="194"/>
      <c r="C23" s="194"/>
      <c r="D23" s="194"/>
      <c r="E23" s="195"/>
      <c r="F23" s="27" t="s">
        <v>159</v>
      </c>
      <c r="G23" s="27" t="s">
        <v>157</v>
      </c>
      <c r="H23" s="28" t="s">
        <v>158</v>
      </c>
      <c r="I23" s="5"/>
    </row>
    <row r="24" spans="1:15">
      <c r="A24" s="196"/>
      <c r="B24" s="197"/>
      <c r="C24" s="197"/>
      <c r="D24" s="197"/>
      <c r="E24" s="198"/>
      <c r="F24" s="29" t="s">
        <v>37</v>
      </c>
      <c r="G24" s="29" t="s">
        <v>37</v>
      </c>
      <c r="H24" s="30" t="s">
        <v>37</v>
      </c>
      <c r="I24" s="5"/>
    </row>
    <row r="25" spans="1:15" ht="15" customHeight="1">
      <c r="A25" s="33">
        <v>8</v>
      </c>
      <c r="B25" s="47" t="s">
        <v>21</v>
      </c>
      <c r="C25" s="38"/>
      <c r="D25" s="38"/>
      <c r="E25" s="36"/>
      <c r="F25" s="37">
        <v>0</v>
      </c>
      <c r="G25" s="37">
        <v>0</v>
      </c>
      <c r="H25" s="37">
        <v>0</v>
      </c>
      <c r="I25" s="5"/>
      <c r="K25" s="2"/>
    </row>
    <row r="26" spans="1:15" ht="15" customHeight="1">
      <c r="A26" s="33">
        <v>5</v>
      </c>
      <c r="B26" s="34" t="s">
        <v>22</v>
      </c>
      <c r="C26" s="38"/>
      <c r="D26" s="38"/>
      <c r="E26" s="36"/>
      <c r="F26" s="37">
        <v>0</v>
      </c>
      <c r="G26" s="37">
        <v>0</v>
      </c>
      <c r="H26" s="37">
        <v>0</v>
      </c>
      <c r="I26" s="5"/>
      <c r="K26" s="2"/>
    </row>
    <row r="27" spans="1:15">
      <c r="A27" s="181" t="s">
        <v>4</v>
      </c>
      <c r="B27" s="182"/>
      <c r="C27" s="182"/>
      <c r="D27" s="182"/>
      <c r="E27" s="183"/>
      <c r="F27" s="32">
        <f t="shared" ref="F27:H27" si="3">F25-F26</f>
        <v>0</v>
      </c>
      <c r="G27" s="32">
        <f t="shared" si="3"/>
        <v>0</v>
      </c>
      <c r="H27" s="32">
        <f t="shared" si="3"/>
        <v>0</v>
      </c>
      <c r="I27" s="5"/>
    </row>
    <row r="28" spans="1:15">
      <c r="A28" s="21"/>
      <c r="B28" s="45"/>
      <c r="C28" s="45"/>
      <c r="D28" s="45"/>
      <c r="E28" s="45"/>
      <c r="F28" s="45"/>
      <c r="G28" s="46"/>
      <c r="H28" s="46"/>
      <c r="I28" s="5"/>
    </row>
    <row r="29" spans="1:15">
      <c r="A29" s="48"/>
      <c r="B29" s="45"/>
      <c r="C29" s="45"/>
      <c r="D29" s="45"/>
      <c r="E29" s="45"/>
      <c r="F29" s="45"/>
      <c r="G29" s="46"/>
      <c r="H29" s="46"/>
      <c r="I29" s="5"/>
    </row>
    <row r="30" spans="1:15">
      <c r="A30" s="184" t="s">
        <v>35</v>
      </c>
      <c r="B30" s="185"/>
      <c r="C30" s="185"/>
      <c r="D30" s="185"/>
      <c r="E30" s="185"/>
      <c r="F30" s="185"/>
      <c r="G30" s="185"/>
      <c r="H30" s="185"/>
      <c r="I30" s="5"/>
    </row>
    <row r="31" spans="1:15">
      <c r="A31" s="48"/>
      <c r="B31" s="45"/>
      <c r="C31" s="45"/>
      <c r="D31" s="45"/>
      <c r="E31" s="45"/>
      <c r="F31" s="45"/>
      <c r="G31" s="46"/>
      <c r="H31" s="46"/>
      <c r="I31" s="5"/>
    </row>
    <row r="32" spans="1:15" ht="25.5" customHeight="1">
      <c r="A32" s="193" t="s">
        <v>93</v>
      </c>
      <c r="B32" s="194"/>
      <c r="C32" s="194"/>
      <c r="D32" s="194"/>
      <c r="E32" s="195"/>
      <c r="F32" s="27" t="s">
        <v>159</v>
      </c>
      <c r="G32" s="27" t="s">
        <v>157</v>
      </c>
      <c r="H32" s="28" t="s">
        <v>158</v>
      </c>
      <c r="I32" s="5"/>
      <c r="M32" s="124"/>
      <c r="N32" s="124"/>
      <c r="O32" s="125"/>
    </row>
    <row r="33" spans="1:15">
      <c r="A33" s="196"/>
      <c r="B33" s="197"/>
      <c r="C33" s="197"/>
      <c r="D33" s="197"/>
      <c r="E33" s="198"/>
      <c r="F33" s="29" t="s">
        <v>37</v>
      </c>
      <c r="G33" s="29" t="s">
        <v>37</v>
      </c>
      <c r="H33" s="30" t="s">
        <v>37</v>
      </c>
      <c r="I33" s="5"/>
      <c r="M33" s="126"/>
      <c r="N33" s="127"/>
      <c r="O33" s="127"/>
    </row>
    <row r="34" spans="1:15" ht="29.25" customHeight="1">
      <c r="A34" s="186" t="s">
        <v>30</v>
      </c>
      <c r="B34" s="187"/>
      <c r="C34" s="187"/>
      <c r="D34" s="187"/>
      <c r="E34" s="188"/>
      <c r="F34" s="49">
        <v>3889</v>
      </c>
      <c r="G34" s="49">
        <f>G37</f>
        <v>0</v>
      </c>
      <c r="H34" s="49">
        <f>F34+G34</f>
        <v>3889</v>
      </c>
      <c r="I34" s="5"/>
      <c r="M34" s="126"/>
      <c r="N34" s="127"/>
      <c r="O34" s="127"/>
    </row>
    <row r="35" spans="1:15">
      <c r="A35" s="50">
        <v>9</v>
      </c>
      <c r="B35" s="51" t="s">
        <v>38</v>
      </c>
      <c r="C35" s="52"/>
      <c r="D35" s="52"/>
      <c r="E35" s="52"/>
      <c r="F35" s="53">
        <v>6251</v>
      </c>
      <c r="G35" s="53">
        <v>0</v>
      </c>
      <c r="H35" s="53">
        <v>6251</v>
      </c>
      <c r="I35" s="5"/>
      <c r="M35" s="126"/>
      <c r="N35" s="127"/>
      <c r="O35" s="127"/>
    </row>
    <row r="36" spans="1:15">
      <c r="A36" s="50">
        <v>9</v>
      </c>
      <c r="B36" s="51" t="s">
        <v>39</v>
      </c>
      <c r="C36" s="52"/>
      <c r="D36" s="52"/>
      <c r="E36" s="52"/>
      <c r="F36" s="54">
        <v>2362</v>
      </c>
      <c r="G36" s="54">
        <v>0</v>
      </c>
      <c r="H36" s="54">
        <v>2362</v>
      </c>
      <c r="I36" s="5"/>
      <c r="M36" s="126"/>
      <c r="N36" s="128"/>
      <c r="O36" s="128"/>
    </row>
    <row r="37" spans="1:15" ht="29.25" customHeight="1">
      <c r="A37" s="189" t="s">
        <v>162</v>
      </c>
      <c r="B37" s="190"/>
      <c r="C37" s="190"/>
      <c r="D37" s="190"/>
      <c r="E37" s="190"/>
      <c r="F37" s="32">
        <f>F35-F36</f>
        <v>3889</v>
      </c>
      <c r="G37" s="32">
        <f t="shared" ref="G37" si="4">G35-G36</f>
        <v>0</v>
      </c>
      <c r="H37" s="32">
        <f>H35-H36</f>
        <v>3889</v>
      </c>
      <c r="I37" s="5"/>
      <c r="M37" s="126"/>
      <c r="N37" s="128"/>
      <c r="O37" s="128"/>
    </row>
    <row r="38" spans="1:15">
      <c r="A38" s="48"/>
      <c r="B38" s="45"/>
      <c r="C38" s="45"/>
      <c r="D38" s="45"/>
      <c r="E38" s="45"/>
      <c r="F38" s="45"/>
      <c r="G38" s="46"/>
      <c r="H38" s="46"/>
      <c r="I38" s="5"/>
      <c r="M38" s="126"/>
      <c r="N38" s="128"/>
      <c r="O38" s="129"/>
    </row>
    <row r="39" spans="1:15">
      <c r="A39" s="5"/>
      <c r="B39" s="5"/>
      <c r="C39" s="5"/>
      <c r="D39" s="5"/>
      <c r="E39" s="5"/>
      <c r="F39" s="5"/>
      <c r="G39" s="5"/>
      <c r="H39" s="5"/>
      <c r="I39" s="5"/>
      <c r="M39" s="130"/>
      <c r="N39" s="131"/>
      <c r="O39" s="132"/>
    </row>
    <row r="40" spans="1:15">
      <c r="A40" s="184" t="s">
        <v>40</v>
      </c>
      <c r="B40" s="185"/>
      <c r="C40" s="185"/>
      <c r="D40" s="185"/>
      <c r="E40" s="185"/>
      <c r="F40" s="185"/>
      <c r="G40" s="185"/>
      <c r="H40" s="185"/>
      <c r="I40" s="5"/>
      <c r="M40" s="130"/>
      <c r="N40" s="131"/>
      <c r="O40" s="132"/>
    </row>
    <row r="41" spans="1:15">
      <c r="A41" s="48"/>
      <c r="B41" s="45"/>
      <c r="C41" s="45"/>
      <c r="D41" s="45"/>
      <c r="E41" s="45"/>
      <c r="F41" s="45"/>
      <c r="G41" s="46"/>
      <c r="H41" s="46"/>
      <c r="I41" s="5"/>
      <c r="N41" s="123"/>
      <c r="O41" s="123"/>
    </row>
    <row r="42" spans="1:15" ht="25.5" customHeight="1">
      <c r="A42" s="193" t="s">
        <v>36</v>
      </c>
      <c r="B42" s="194"/>
      <c r="C42" s="194"/>
      <c r="D42" s="194"/>
      <c r="E42" s="195"/>
      <c r="F42" s="27" t="s">
        <v>159</v>
      </c>
      <c r="G42" s="27" t="s">
        <v>157</v>
      </c>
      <c r="H42" s="28" t="s">
        <v>158</v>
      </c>
      <c r="I42" s="5"/>
    </row>
    <row r="43" spans="1:15">
      <c r="A43" s="196"/>
      <c r="B43" s="197"/>
      <c r="C43" s="197"/>
      <c r="D43" s="197"/>
      <c r="E43" s="198"/>
      <c r="F43" s="29" t="s">
        <v>37</v>
      </c>
      <c r="G43" s="29" t="s">
        <v>37</v>
      </c>
      <c r="H43" s="30" t="s">
        <v>37</v>
      </c>
      <c r="I43" s="5"/>
    </row>
    <row r="44" spans="1:15">
      <c r="A44" s="51" t="s">
        <v>41</v>
      </c>
      <c r="B44" s="55"/>
      <c r="C44" s="56"/>
      <c r="D44" s="56"/>
      <c r="E44" s="56"/>
      <c r="F44" s="54">
        <f>F13+F25+F35</f>
        <v>2542752</v>
      </c>
      <c r="G44" s="54">
        <f>G13+G25+G35</f>
        <v>-34418</v>
      </c>
      <c r="H44" s="54">
        <f>H13+H25+H35</f>
        <v>2508334</v>
      </c>
      <c r="I44" s="5"/>
    </row>
    <row r="45" spans="1:15">
      <c r="A45" s="51" t="s">
        <v>42</v>
      </c>
      <c r="B45" s="55"/>
      <c r="C45" s="56"/>
      <c r="D45" s="56"/>
      <c r="E45" s="56"/>
      <c r="F45" s="54">
        <f>(F16+F26+F36)</f>
        <v>2542752</v>
      </c>
      <c r="G45" s="54">
        <f>(G16+G26+G36)</f>
        <v>-34418</v>
      </c>
      <c r="H45" s="54">
        <f>(H16+H26+H36)</f>
        <v>2508334</v>
      </c>
      <c r="I45" s="5"/>
    </row>
    <row r="46" spans="1:15">
      <c r="A46" s="191" t="s">
        <v>43</v>
      </c>
      <c r="B46" s="192"/>
      <c r="C46" s="192"/>
      <c r="D46" s="192"/>
      <c r="E46" s="192"/>
      <c r="F46" s="57">
        <f t="shared" ref="F46:H46" si="5">F44-F45</f>
        <v>0</v>
      </c>
      <c r="G46" s="57">
        <f t="shared" si="5"/>
        <v>0</v>
      </c>
      <c r="H46" s="57">
        <f t="shared" si="5"/>
        <v>0</v>
      </c>
      <c r="I46" s="5"/>
    </row>
    <row r="47" spans="1:15">
      <c r="A47" s="19"/>
      <c r="B47" s="19"/>
      <c r="C47" s="19"/>
      <c r="D47" s="19"/>
      <c r="E47" s="19"/>
      <c r="F47" s="19"/>
      <c r="G47" s="19"/>
      <c r="H47" s="19"/>
      <c r="I47" s="19"/>
    </row>
    <row r="49" spans="1:8" ht="36" customHeight="1">
      <c r="A49" s="179"/>
      <c r="B49" s="180"/>
      <c r="C49" s="180"/>
      <c r="D49" s="180"/>
      <c r="E49" s="180"/>
      <c r="F49" s="180"/>
      <c r="G49" s="180"/>
      <c r="H49" s="180"/>
    </row>
    <row r="51" spans="1:8" ht="30.75" customHeight="1">
      <c r="A51" s="179"/>
      <c r="B51" s="180"/>
      <c r="C51" s="180"/>
      <c r="D51" s="180"/>
      <c r="E51" s="180"/>
      <c r="F51" s="180"/>
      <c r="G51" s="180"/>
      <c r="H51" s="180"/>
    </row>
    <row r="53" spans="1:8">
      <c r="A53" s="2"/>
    </row>
  </sheetData>
  <mergeCells count="22">
    <mergeCell ref="A6:H6"/>
    <mergeCell ref="A13:E13"/>
    <mergeCell ref="A19:E19"/>
    <mergeCell ref="A9:H9"/>
    <mergeCell ref="A8:H8"/>
    <mergeCell ref="A7:H7"/>
    <mergeCell ref="M3:U3"/>
    <mergeCell ref="A51:H51"/>
    <mergeCell ref="A27:E27"/>
    <mergeCell ref="A30:H30"/>
    <mergeCell ref="A34:E34"/>
    <mergeCell ref="A37:E37"/>
    <mergeCell ref="A46:E46"/>
    <mergeCell ref="A32:E33"/>
    <mergeCell ref="A42:E43"/>
    <mergeCell ref="A40:H40"/>
    <mergeCell ref="A49:H49"/>
    <mergeCell ref="A3:I3"/>
    <mergeCell ref="A11:E12"/>
    <mergeCell ref="A23:E24"/>
    <mergeCell ref="A21:H21"/>
    <mergeCell ref="A4:H4"/>
  </mergeCells>
  <pageMargins left="0.70866141732283472" right="0.70866141732283472" top="0.74803149606299213" bottom="0.74803149606299213" header="0.31496062992125984" footer="0.31496062992125984"/>
  <pageSetup paperSize="9" scale="3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B76"/>
  <sheetViews>
    <sheetView topLeftCell="A41" workbookViewId="0">
      <selection sqref="A1:G74"/>
    </sheetView>
  </sheetViews>
  <sheetFormatPr defaultRowHeight="15"/>
  <cols>
    <col min="1" max="1" width="7.5703125" customWidth="1"/>
    <col min="2" max="2" width="8.5703125" customWidth="1"/>
    <col min="3" max="3" width="5.42578125" bestFit="1" customWidth="1"/>
    <col min="4" max="4" width="46.7109375" customWidth="1"/>
    <col min="5" max="7" width="15.28515625" customWidth="1"/>
    <col min="8" max="8" width="11.7109375" bestFit="1" customWidth="1"/>
    <col min="9" max="9" width="12.7109375" bestFit="1" customWidth="1"/>
    <col min="10" max="10" width="14.7109375" bestFit="1" customWidth="1"/>
    <col min="12" max="12" width="14.28515625" bestFit="1" customWidth="1"/>
  </cols>
  <sheetData>
    <row r="1" spans="1:10">
      <c r="A1" s="206" t="s">
        <v>263</v>
      </c>
      <c r="B1" s="206"/>
      <c r="C1" s="206"/>
    </row>
    <row r="2" spans="1:10">
      <c r="A2" s="207" t="s">
        <v>197</v>
      </c>
      <c r="B2" s="207"/>
      <c r="C2" s="207"/>
      <c r="D2" s="207"/>
      <c r="E2" s="207"/>
      <c r="F2" s="207"/>
      <c r="G2" s="207"/>
    </row>
    <row r="3" spans="1:10" ht="36" customHeight="1">
      <c r="A3" s="208" t="s">
        <v>290</v>
      </c>
      <c r="B3" s="208"/>
      <c r="C3" s="208"/>
      <c r="D3" s="208"/>
      <c r="E3" s="208"/>
      <c r="F3" s="208"/>
      <c r="G3" s="208"/>
    </row>
    <row r="4" spans="1:10" ht="18" customHeight="1">
      <c r="A4" s="200"/>
      <c r="B4" s="200"/>
      <c r="C4" s="200"/>
      <c r="D4" s="200"/>
      <c r="E4" s="200"/>
      <c r="F4" s="200"/>
      <c r="G4" s="200"/>
    </row>
    <row r="5" spans="1:10" ht="18" customHeight="1">
      <c r="A5" s="200" t="s">
        <v>6</v>
      </c>
      <c r="B5" s="201"/>
      <c r="C5" s="201"/>
      <c r="D5" s="201"/>
      <c r="E5" s="201"/>
      <c r="F5" s="201"/>
      <c r="G5" s="201"/>
    </row>
    <row r="6" spans="1:10" ht="15.75" customHeight="1">
      <c r="A6" s="200" t="s">
        <v>1</v>
      </c>
      <c r="B6" s="200"/>
      <c r="C6" s="200"/>
      <c r="D6" s="200"/>
      <c r="E6" s="200"/>
      <c r="F6" s="200"/>
      <c r="G6" s="200"/>
    </row>
    <row r="7" spans="1:10" ht="18.75">
      <c r="A7" s="58"/>
      <c r="B7" s="58"/>
      <c r="C7" s="58"/>
      <c r="D7" s="58"/>
      <c r="E7" s="58"/>
      <c r="F7" s="59"/>
      <c r="G7" s="60"/>
    </row>
    <row r="8" spans="1:10" ht="27" customHeight="1">
      <c r="A8" s="61" t="s">
        <v>7</v>
      </c>
      <c r="B8" s="62" t="s">
        <v>8</v>
      </c>
      <c r="C8" s="62" t="s">
        <v>9</v>
      </c>
      <c r="D8" s="62" t="s">
        <v>5</v>
      </c>
      <c r="E8" s="62" t="s">
        <v>160</v>
      </c>
      <c r="F8" s="62" t="s">
        <v>157</v>
      </c>
      <c r="G8" s="62" t="s">
        <v>158</v>
      </c>
    </row>
    <row r="9" spans="1:10" ht="15.75" customHeight="1">
      <c r="A9" s="61"/>
      <c r="B9" s="62"/>
      <c r="C9" s="62"/>
      <c r="D9" s="62"/>
      <c r="E9" s="62" t="s">
        <v>37</v>
      </c>
      <c r="F9" s="62" t="s">
        <v>37</v>
      </c>
      <c r="G9" s="62" t="s">
        <v>37</v>
      </c>
    </row>
    <row r="10" spans="1:10">
      <c r="A10" s="63">
        <v>6</v>
      </c>
      <c r="B10" s="63"/>
      <c r="C10" s="63"/>
      <c r="D10" s="63" t="s">
        <v>10</v>
      </c>
      <c r="E10" s="64">
        <f>+E11+E13+E15+E18+E21</f>
        <v>2536501</v>
      </c>
      <c r="F10" s="64">
        <f>+F11+F13+F15+F18+F21</f>
        <v>-34918</v>
      </c>
      <c r="G10" s="64">
        <f>+G11+G13+G15+G18+G21</f>
        <v>2501583</v>
      </c>
      <c r="I10" s="16"/>
    </row>
    <row r="11" spans="1:10" ht="30">
      <c r="A11" s="63"/>
      <c r="B11" s="63">
        <v>63</v>
      </c>
      <c r="C11" s="63"/>
      <c r="D11" s="63" t="s">
        <v>32</v>
      </c>
      <c r="E11" s="64">
        <f>+E12</f>
        <v>21236</v>
      </c>
      <c r="F11" s="173">
        <f>F12</f>
        <v>1400</v>
      </c>
      <c r="G11" s="173">
        <f>F11+E11</f>
        <v>22636</v>
      </c>
    </row>
    <row r="12" spans="1:10">
      <c r="A12" s="65"/>
      <c r="B12" s="65"/>
      <c r="C12" s="66" t="s">
        <v>44</v>
      </c>
      <c r="D12" s="66" t="s">
        <v>96</v>
      </c>
      <c r="E12" s="67">
        <v>21236</v>
      </c>
      <c r="F12" s="174">
        <v>1400</v>
      </c>
      <c r="G12" s="174">
        <f>E12+F12</f>
        <v>22636</v>
      </c>
    </row>
    <row r="13" spans="1:10">
      <c r="A13" s="63"/>
      <c r="B13" s="63">
        <v>64</v>
      </c>
      <c r="C13" s="63"/>
      <c r="D13" s="63" t="s">
        <v>45</v>
      </c>
      <c r="E13" s="64">
        <f t="shared" ref="E13:G21" si="0">+E14</f>
        <v>1</v>
      </c>
      <c r="F13" s="173">
        <f t="shared" si="0"/>
        <v>0</v>
      </c>
      <c r="G13" s="173">
        <f t="shared" si="0"/>
        <v>1</v>
      </c>
      <c r="I13" s="17"/>
      <c r="J13" s="18"/>
    </row>
    <row r="14" spans="1:10">
      <c r="A14" s="65"/>
      <c r="B14" s="65"/>
      <c r="C14" s="66" t="s">
        <v>46</v>
      </c>
      <c r="D14" s="66" t="s">
        <v>94</v>
      </c>
      <c r="E14" s="67">
        <v>1</v>
      </c>
      <c r="F14" s="174">
        <v>0</v>
      </c>
      <c r="G14" s="174">
        <v>1</v>
      </c>
      <c r="J14" s="18"/>
    </row>
    <row r="15" spans="1:10" ht="30">
      <c r="A15" s="63"/>
      <c r="B15" s="63">
        <v>65</v>
      </c>
      <c r="C15" s="63"/>
      <c r="D15" s="63" t="s">
        <v>47</v>
      </c>
      <c r="E15" s="64">
        <f>+E16+E17</f>
        <v>477802</v>
      </c>
      <c r="F15" s="173">
        <f t="shared" ref="F15" si="1">+F16+F17</f>
        <v>7290</v>
      </c>
      <c r="G15" s="173">
        <f>+G16+G17</f>
        <v>485092</v>
      </c>
      <c r="J15" s="18"/>
    </row>
    <row r="16" spans="1:10">
      <c r="A16" s="65"/>
      <c r="B16" s="68"/>
      <c r="C16" s="68" t="s">
        <v>48</v>
      </c>
      <c r="D16" s="66" t="s">
        <v>95</v>
      </c>
      <c r="E16" s="67">
        <v>476475</v>
      </c>
      <c r="F16" s="174">
        <v>-15010</v>
      </c>
      <c r="G16" s="174">
        <f>E16+F16</f>
        <v>461465</v>
      </c>
      <c r="J16" s="18"/>
    </row>
    <row r="17" spans="1:12">
      <c r="A17" s="65"/>
      <c r="B17" s="68"/>
      <c r="C17" s="68" t="s">
        <v>49</v>
      </c>
      <c r="D17" s="66" t="s">
        <v>98</v>
      </c>
      <c r="E17" s="67">
        <v>1327</v>
      </c>
      <c r="F17" s="174">
        <v>22300</v>
      </c>
      <c r="G17" s="174">
        <f>E17+F17</f>
        <v>23627</v>
      </c>
      <c r="I17" s="134"/>
      <c r="J17" s="16"/>
    </row>
    <row r="18" spans="1:12" ht="45">
      <c r="A18" s="63"/>
      <c r="B18" s="63">
        <v>66</v>
      </c>
      <c r="C18" s="63"/>
      <c r="D18" s="63" t="s">
        <v>50</v>
      </c>
      <c r="E18" s="64">
        <f>E20+E19</f>
        <v>12437</v>
      </c>
      <c r="F18" s="173">
        <f t="shared" ref="F18" si="2">F20+F19</f>
        <v>5710</v>
      </c>
      <c r="G18" s="173">
        <f>G20+G19</f>
        <v>18147</v>
      </c>
      <c r="I18" s="134"/>
      <c r="J18" s="16"/>
      <c r="L18" s="165"/>
    </row>
    <row r="19" spans="1:12">
      <c r="A19" s="65"/>
      <c r="B19" s="65"/>
      <c r="C19" s="65" t="s">
        <v>46</v>
      </c>
      <c r="D19" s="66" t="s">
        <v>94</v>
      </c>
      <c r="E19" s="67">
        <v>6237</v>
      </c>
      <c r="F19" s="174">
        <v>4700</v>
      </c>
      <c r="G19" s="174">
        <f>E19+F19</f>
        <v>10937</v>
      </c>
      <c r="I19" s="134"/>
      <c r="J19" s="16"/>
      <c r="L19" s="165"/>
    </row>
    <row r="20" spans="1:12" ht="15.75" customHeight="1">
      <c r="A20" s="65"/>
      <c r="B20" s="68"/>
      <c r="C20" s="68" t="s">
        <v>51</v>
      </c>
      <c r="D20" s="66" t="s">
        <v>97</v>
      </c>
      <c r="E20" s="67">
        <v>6200</v>
      </c>
      <c r="F20" s="174">
        <v>1010</v>
      </c>
      <c r="G20" s="174">
        <f>E20+F20</f>
        <v>7210</v>
      </c>
      <c r="I20" s="134"/>
      <c r="J20" s="16"/>
      <c r="L20" s="165"/>
    </row>
    <row r="21" spans="1:12" ht="30">
      <c r="A21" s="63"/>
      <c r="B21" s="63">
        <v>67</v>
      </c>
      <c r="C21" s="63"/>
      <c r="D21" s="63" t="s">
        <v>33</v>
      </c>
      <c r="E21" s="64">
        <f t="shared" si="0"/>
        <v>2025025</v>
      </c>
      <c r="F21" s="173">
        <f>F22+F23</f>
        <v>-49318</v>
      </c>
      <c r="G21" s="173">
        <f>G22+G23</f>
        <v>1975707</v>
      </c>
      <c r="I21" s="134"/>
      <c r="J21" s="16"/>
      <c r="L21" s="165"/>
    </row>
    <row r="22" spans="1:12">
      <c r="A22" s="65"/>
      <c r="B22" s="65"/>
      <c r="C22" s="65" t="s">
        <v>52</v>
      </c>
      <c r="D22" s="66" t="s">
        <v>99</v>
      </c>
      <c r="E22" s="67">
        <v>2025025</v>
      </c>
      <c r="F22" s="174">
        <v>-84000</v>
      </c>
      <c r="G22" s="174">
        <f>E22+F22</f>
        <v>1941025</v>
      </c>
      <c r="I22" s="134"/>
      <c r="J22" s="16"/>
      <c r="L22" s="165"/>
    </row>
    <row r="23" spans="1:12" ht="15.75" customHeight="1">
      <c r="A23" s="63"/>
      <c r="B23" s="63"/>
      <c r="C23" s="66" t="s">
        <v>201</v>
      </c>
      <c r="D23" s="66" t="s">
        <v>202</v>
      </c>
      <c r="E23" s="164">
        <v>0</v>
      </c>
      <c r="F23" s="174">
        <v>34682</v>
      </c>
      <c r="G23" s="174">
        <f>F23+E23</f>
        <v>34682</v>
      </c>
      <c r="I23" s="134"/>
      <c r="J23" s="16"/>
      <c r="L23" s="165"/>
    </row>
    <row r="24" spans="1:12" ht="29.25" customHeight="1">
      <c r="A24" s="69">
        <v>7</v>
      </c>
      <c r="B24" s="69"/>
      <c r="C24" s="69"/>
      <c r="D24" s="70" t="s">
        <v>11</v>
      </c>
      <c r="E24" s="64">
        <v>0</v>
      </c>
      <c r="F24" s="64">
        <f>F25</f>
        <v>500</v>
      </c>
      <c r="G24" s="64">
        <f>G25</f>
        <v>500</v>
      </c>
      <c r="J24" s="16"/>
      <c r="L24" s="165"/>
    </row>
    <row r="25" spans="1:12" ht="30">
      <c r="A25" s="63"/>
      <c r="B25" s="63">
        <v>72</v>
      </c>
      <c r="C25" s="63"/>
      <c r="D25" s="70" t="s">
        <v>31</v>
      </c>
      <c r="E25" s="64">
        <v>0</v>
      </c>
      <c r="F25" s="64">
        <f>F26</f>
        <v>500</v>
      </c>
      <c r="G25" s="64">
        <f>F25</f>
        <v>500</v>
      </c>
      <c r="L25" s="165"/>
    </row>
    <row r="26" spans="1:12">
      <c r="A26" s="71"/>
      <c r="B26" s="71"/>
      <c r="C26" s="66" t="s">
        <v>49</v>
      </c>
      <c r="D26" s="66" t="s">
        <v>98</v>
      </c>
      <c r="E26" s="164">
        <v>0</v>
      </c>
      <c r="F26" s="164">
        <v>500</v>
      </c>
      <c r="G26" s="164">
        <f>F26</f>
        <v>500</v>
      </c>
      <c r="J26" s="16"/>
      <c r="L26" s="18"/>
    </row>
    <row r="27" spans="1:12">
      <c r="A27" s="133"/>
      <c r="B27" s="133"/>
      <c r="C27" s="134"/>
      <c r="D27" s="134"/>
      <c r="E27" s="135"/>
      <c r="F27" s="135"/>
      <c r="G27" s="135"/>
    </row>
    <row r="28" spans="1:12">
      <c r="A28" s="184" t="s">
        <v>178</v>
      </c>
      <c r="B28" s="184"/>
      <c r="C28" s="184"/>
      <c r="D28" s="184"/>
      <c r="E28" s="184"/>
      <c r="F28" s="184"/>
      <c r="G28" s="184"/>
    </row>
    <row r="29" spans="1:12">
      <c r="A29" s="20"/>
      <c r="B29" s="20"/>
      <c r="C29" s="20"/>
      <c r="D29" s="20"/>
      <c r="E29" s="20"/>
      <c r="F29" s="20"/>
      <c r="G29" s="20"/>
    </row>
    <row r="30" spans="1:12" ht="30">
      <c r="A30" s="61" t="s">
        <v>7</v>
      </c>
      <c r="B30" s="62" t="s">
        <v>8</v>
      </c>
      <c r="C30" s="62" t="s">
        <v>9</v>
      </c>
      <c r="D30" s="62" t="s">
        <v>5</v>
      </c>
      <c r="E30" s="62" t="s">
        <v>160</v>
      </c>
      <c r="F30" s="62" t="s">
        <v>157</v>
      </c>
      <c r="G30" s="62" t="s">
        <v>158</v>
      </c>
    </row>
    <row r="31" spans="1:12" ht="15.75" customHeight="1">
      <c r="A31" s="61"/>
      <c r="B31" s="62"/>
      <c r="C31" s="62"/>
      <c r="D31" s="62"/>
      <c r="E31" s="62" t="s">
        <v>37</v>
      </c>
      <c r="F31" s="62" t="s">
        <v>37</v>
      </c>
      <c r="G31" s="62" t="s">
        <v>37</v>
      </c>
    </row>
    <row r="32" spans="1:12" ht="29.25" customHeight="1">
      <c r="A32" s="69">
        <v>9</v>
      </c>
      <c r="B32" s="69"/>
      <c r="C32" s="69"/>
      <c r="D32" s="70" t="s">
        <v>151</v>
      </c>
      <c r="E32" s="64">
        <f>E33</f>
        <v>6251</v>
      </c>
      <c r="F32" s="64">
        <f t="shared" ref="F32:G32" si="3">F33</f>
        <v>0</v>
      </c>
      <c r="G32" s="138">
        <f t="shared" si="3"/>
        <v>6251</v>
      </c>
    </row>
    <row r="33" spans="1:106">
      <c r="A33" s="136"/>
      <c r="B33" s="69">
        <v>92</v>
      </c>
      <c r="C33" s="69"/>
      <c r="D33" s="70" t="s">
        <v>179</v>
      </c>
      <c r="E33" s="137">
        <f>E34+E35</f>
        <v>6251</v>
      </c>
      <c r="F33" s="137">
        <f t="shared" ref="F33:G33" si="4">F34+F35</f>
        <v>0</v>
      </c>
      <c r="G33" s="138">
        <f t="shared" si="4"/>
        <v>6251</v>
      </c>
    </row>
    <row r="34" spans="1:106" s="77" customFormat="1" ht="18" customHeight="1">
      <c r="A34" s="71"/>
      <c r="B34" s="71"/>
      <c r="C34" s="66" t="s">
        <v>48</v>
      </c>
      <c r="D34" s="66" t="s">
        <v>95</v>
      </c>
      <c r="E34" s="138">
        <v>4284</v>
      </c>
      <c r="F34" s="138">
        <v>0</v>
      </c>
      <c r="G34" s="138">
        <f>E34+F34</f>
        <v>4284</v>
      </c>
      <c r="H34"/>
      <c r="I34" s="3"/>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row>
    <row r="35" spans="1:106" s="77" customFormat="1" ht="18" customHeight="1">
      <c r="A35" s="71"/>
      <c r="B35" s="71"/>
      <c r="C35" s="66" t="s">
        <v>44</v>
      </c>
      <c r="D35" s="66" t="s">
        <v>96</v>
      </c>
      <c r="E35" s="138">
        <v>1967</v>
      </c>
      <c r="F35" s="138">
        <v>0</v>
      </c>
      <c r="G35" s="138">
        <f>E35+F35</f>
        <v>1967</v>
      </c>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row>
    <row r="36" spans="1:106" ht="18" customHeight="1">
      <c r="A36" s="133"/>
      <c r="B36" s="133"/>
      <c r="C36" s="134"/>
      <c r="D36" s="134"/>
      <c r="E36" s="139"/>
      <c r="F36" s="139"/>
      <c r="G36" s="139"/>
    </row>
    <row r="37" spans="1:106">
      <c r="A37" s="184" t="s">
        <v>12</v>
      </c>
      <c r="B37" s="184"/>
      <c r="C37" s="184"/>
      <c r="D37" s="184"/>
      <c r="E37" s="184"/>
      <c r="F37" s="184"/>
      <c r="G37" s="184"/>
      <c r="I37" s="16"/>
    </row>
    <row r="38" spans="1:106">
      <c r="A38" s="20"/>
      <c r="B38" s="20"/>
      <c r="C38" s="20"/>
      <c r="D38" s="20"/>
      <c r="E38" s="20"/>
      <c r="F38" s="72"/>
    </row>
    <row r="39" spans="1:106" ht="30">
      <c r="A39" s="61" t="s">
        <v>7</v>
      </c>
      <c r="B39" s="62" t="s">
        <v>8</v>
      </c>
      <c r="C39" s="62" t="s">
        <v>9</v>
      </c>
      <c r="D39" s="62" t="s">
        <v>13</v>
      </c>
      <c r="E39" s="62" t="s">
        <v>160</v>
      </c>
      <c r="F39" s="62" t="s">
        <v>157</v>
      </c>
      <c r="G39" s="62" t="s">
        <v>158</v>
      </c>
      <c r="I39" s="16"/>
    </row>
    <row r="40" spans="1:106">
      <c r="A40" s="61"/>
      <c r="B40" s="62"/>
      <c r="C40" s="62"/>
      <c r="D40" s="62"/>
      <c r="E40" s="62" t="s">
        <v>37</v>
      </c>
      <c r="F40" s="62" t="s">
        <v>37</v>
      </c>
      <c r="G40" s="62" t="s">
        <v>37</v>
      </c>
      <c r="I40" s="16"/>
    </row>
    <row r="41" spans="1:106">
      <c r="A41" s="63">
        <v>3</v>
      </c>
      <c r="B41" s="63"/>
      <c r="C41" s="63"/>
      <c r="D41" s="63" t="s">
        <v>14</v>
      </c>
      <c r="E41" s="64">
        <f>E42+E46+E54</f>
        <v>2525142</v>
      </c>
      <c r="F41" s="64">
        <f>F42+F46+F54</f>
        <v>-57628</v>
      </c>
      <c r="G41" s="64">
        <f>F41+E41</f>
        <v>2467514</v>
      </c>
      <c r="H41" s="16"/>
      <c r="I41" s="16"/>
    </row>
    <row r="42" spans="1:106">
      <c r="A42" s="63"/>
      <c r="B42" s="63">
        <v>31</v>
      </c>
      <c r="C42" s="63"/>
      <c r="D42" s="63" t="s">
        <v>15</v>
      </c>
      <c r="E42" s="64">
        <f t="shared" ref="E42:F42" si="5">SUM(E43:E45)</f>
        <v>1942313</v>
      </c>
      <c r="F42" s="64">
        <f t="shared" si="5"/>
        <v>-70430</v>
      </c>
      <c r="G42" s="64">
        <f>F42+E42</f>
        <v>1871883</v>
      </c>
      <c r="I42" s="16"/>
    </row>
    <row r="43" spans="1:106">
      <c r="A43" s="65"/>
      <c r="B43" s="65"/>
      <c r="C43" s="66" t="s">
        <v>52</v>
      </c>
      <c r="D43" s="66" t="s">
        <v>99</v>
      </c>
      <c r="E43" s="67">
        <f>'POSEBNI DIO'!E13</f>
        <v>1927939</v>
      </c>
      <c r="F43" s="67">
        <v>-67900</v>
      </c>
      <c r="G43" s="67">
        <f>E43+F43</f>
        <v>1860039</v>
      </c>
      <c r="I43" s="16"/>
    </row>
    <row r="44" spans="1:106">
      <c r="A44" s="65"/>
      <c r="B44" s="65"/>
      <c r="C44" s="66" t="s">
        <v>46</v>
      </c>
      <c r="D44" s="66" t="s">
        <v>94</v>
      </c>
      <c r="E44" s="67">
        <v>0</v>
      </c>
      <c r="F44" s="67">
        <v>0</v>
      </c>
      <c r="G44" s="67">
        <f t="shared" ref="G44:G45" si="6">E44+F44</f>
        <v>0</v>
      </c>
      <c r="I44" s="16"/>
    </row>
    <row r="45" spans="1:106">
      <c r="A45" s="65"/>
      <c r="B45" s="65"/>
      <c r="C45" s="66" t="s">
        <v>48</v>
      </c>
      <c r="D45" s="66" t="s">
        <v>95</v>
      </c>
      <c r="E45" s="67">
        <f>'POSEBNI DIO'!E37+'POSEBNI DIO'!E42+'POSEBNI DIO'!E47</f>
        <v>14374</v>
      </c>
      <c r="F45" s="67">
        <f>-1150-780-600</f>
        <v>-2530</v>
      </c>
      <c r="G45" s="67">
        <f t="shared" si="6"/>
        <v>11844</v>
      </c>
      <c r="I45" s="16"/>
    </row>
    <row r="46" spans="1:106">
      <c r="A46" s="73"/>
      <c r="B46" s="73">
        <v>32</v>
      </c>
      <c r="C46" s="74"/>
      <c r="D46" s="73" t="s">
        <v>27</v>
      </c>
      <c r="E46" s="64">
        <f>SUM(E47:E53)</f>
        <v>580652</v>
      </c>
      <c r="F46" s="64">
        <f>SUM(F47:F53)</f>
        <v>12802</v>
      </c>
      <c r="G46" s="64">
        <f>F46+E46</f>
        <v>593454</v>
      </c>
      <c r="I46" s="134"/>
      <c r="J46" s="16"/>
    </row>
    <row r="47" spans="1:106">
      <c r="A47" s="65"/>
      <c r="B47" s="65"/>
      <c r="C47" s="66" t="s">
        <v>52</v>
      </c>
      <c r="D47" s="66" t="s">
        <v>99</v>
      </c>
      <c r="E47" s="67">
        <f>'POSEBNI DIO'!E14+'POSEBNI DIO'!E53</f>
        <v>93063</v>
      </c>
      <c r="F47" s="67">
        <v>-16100</v>
      </c>
      <c r="G47" s="67">
        <f t="shared" ref="G47:G53" si="7">E47+F47</f>
        <v>76963</v>
      </c>
      <c r="I47" s="134"/>
      <c r="J47" s="16"/>
    </row>
    <row r="48" spans="1:106">
      <c r="A48" s="65"/>
      <c r="B48" s="65"/>
      <c r="C48" s="66" t="s">
        <v>46</v>
      </c>
      <c r="D48" s="66" t="s">
        <v>94</v>
      </c>
      <c r="E48" s="67">
        <f>'POSEBNI DIO'!E17</f>
        <v>6238</v>
      </c>
      <c r="F48" s="67">
        <v>4700</v>
      </c>
      <c r="G48" s="67">
        <f t="shared" si="7"/>
        <v>10938</v>
      </c>
      <c r="I48" s="134"/>
      <c r="J48" s="16"/>
    </row>
    <row r="49" spans="1:10">
      <c r="A49" s="65"/>
      <c r="B49" s="65"/>
      <c r="C49" s="66" t="s">
        <v>48</v>
      </c>
      <c r="D49" s="66" t="s">
        <v>95</v>
      </c>
      <c r="E49" s="67">
        <f>'POSEBNI DIO'!E20+'POSEBNI DIO'!E38+'POSEBNI DIO'!E43</f>
        <v>454121</v>
      </c>
      <c r="F49" s="67">
        <f>-14970-550-60</f>
        <v>-15580</v>
      </c>
      <c r="G49" s="67">
        <f t="shared" si="7"/>
        <v>438541</v>
      </c>
      <c r="I49" s="134"/>
      <c r="J49" s="16"/>
    </row>
    <row r="50" spans="1:10">
      <c r="A50" s="63"/>
      <c r="B50" s="63"/>
      <c r="C50" s="66" t="s">
        <v>201</v>
      </c>
      <c r="D50" s="66" t="s">
        <v>202</v>
      </c>
      <c r="E50" s="164">
        <v>0</v>
      </c>
      <c r="F50" s="164">
        <v>34682</v>
      </c>
      <c r="G50" s="164">
        <f>F50+E50</f>
        <v>34682</v>
      </c>
      <c r="I50" s="134"/>
      <c r="J50" s="16"/>
    </row>
    <row r="51" spans="1:10">
      <c r="A51" s="65"/>
      <c r="B51" s="65"/>
      <c r="C51" s="66" t="s">
        <v>44</v>
      </c>
      <c r="D51" s="66" t="s">
        <v>96</v>
      </c>
      <c r="E51" s="67">
        <f>'POSEBNI DIO'!E27+'POSEBNI DIO'!E56</f>
        <v>19703</v>
      </c>
      <c r="F51" s="67">
        <v>-3600</v>
      </c>
      <c r="G51" s="67">
        <f t="shared" si="7"/>
        <v>16103</v>
      </c>
      <c r="I51" s="134"/>
      <c r="J51" s="16"/>
    </row>
    <row r="52" spans="1:10">
      <c r="A52" s="65"/>
      <c r="B52" s="65"/>
      <c r="C52" s="66" t="s">
        <v>51</v>
      </c>
      <c r="D52" s="66" t="s">
        <v>97</v>
      </c>
      <c r="E52" s="67">
        <f>'POSEBNI DIO'!E30</f>
        <v>6200</v>
      </c>
      <c r="F52" s="67">
        <v>800</v>
      </c>
      <c r="G52" s="67">
        <f t="shared" si="7"/>
        <v>7000</v>
      </c>
      <c r="I52" s="134"/>
      <c r="J52" s="16"/>
    </row>
    <row r="53" spans="1:10">
      <c r="A53" s="65"/>
      <c r="B53" s="65"/>
      <c r="C53" s="66" t="s">
        <v>49</v>
      </c>
      <c r="D53" s="66" t="s">
        <v>98</v>
      </c>
      <c r="E53" s="67">
        <f>'POSEBNI DIO'!E33</f>
        <v>1327</v>
      </c>
      <c r="F53" s="67">
        <v>7900</v>
      </c>
      <c r="G53" s="67">
        <f t="shared" si="7"/>
        <v>9227</v>
      </c>
      <c r="J53" s="16"/>
    </row>
    <row r="54" spans="1:10">
      <c r="A54" s="73"/>
      <c r="B54" s="73">
        <v>34</v>
      </c>
      <c r="C54" s="74"/>
      <c r="D54" s="75" t="s">
        <v>53</v>
      </c>
      <c r="E54" s="64">
        <f t="shared" ref="E54:F54" si="8">+E55</f>
        <v>2177</v>
      </c>
      <c r="F54" s="64">
        <f t="shared" si="8"/>
        <v>0</v>
      </c>
      <c r="G54" s="64">
        <f>F54+E54</f>
        <v>2177</v>
      </c>
    </row>
    <row r="55" spans="1:10">
      <c r="A55" s="65"/>
      <c r="B55" s="65"/>
      <c r="C55" s="66" t="s">
        <v>48</v>
      </c>
      <c r="D55" s="66" t="s">
        <v>95</v>
      </c>
      <c r="E55" s="67">
        <f>'POSEBNI DIO'!E21</f>
        <v>2177</v>
      </c>
      <c r="F55" s="67">
        <f>'POSEBNI DIO'!F21</f>
        <v>0</v>
      </c>
      <c r="G55" s="67">
        <f>E55+F55</f>
        <v>2177</v>
      </c>
    </row>
    <row r="56" spans="1:10">
      <c r="A56" s="69">
        <v>4</v>
      </c>
      <c r="B56" s="69"/>
      <c r="C56" s="69"/>
      <c r="D56" s="70" t="s">
        <v>16</v>
      </c>
      <c r="E56" s="64">
        <f>E57+E60</f>
        <v>15248</v>
      </c>
      <c r="F56" s="64">
        <f t="shared" ref="F56" si="9">F57+F60</f>
        <v>23210</v>
      </c>
      <c r="G56" s="64">
        <f>F56+E56</f>
        <v>38458</v>
      </c>
      <c r="J56" s="18"/>
    </row>
    <row r="57" spans="1:10" ht="30">
      <c r="A57" s="63"/>
      <c r="B57" s="63">
        <v>41</v>
      </c>
      <c r="C57" s="63"/>
      <c r="D57" s="75" t="s">
        <v>17</v>
      </c>
      <c r="E57" s="64">
        <f>E58+E59</f>
        <v>1661</v>
      </c>
      <c r="F57" s="64">
        <f t="shared" ref="F57" si="10">F58+F59</f>
        <v>0</v>
      </c>
      <c r="G57" s="64">
        <f>F57+E57</f>
        <v>1661</v>
      </c>
      <c r="J57" s="18"/>
    </row>
    <row r="58" spans="1:10">
      <c r="A58" s="65"/>
      <c r="B58" s="65"/>
      <c r="C58" s="66" t="s">
        <v>52</v>
      </c>
      <c r="D58" s="66" t="s">
        <v>99</v>
      </c>
      <c r="E58" s="67">
        <v>1661</v>
      </c>
      <c r="F58" s="67">
        <f>'POSEBNI DIO'!F62</f>
        <v>0</v>
      </c>
      <c r="G58" s="67">
        <f>E58+F58</f>
        <v>1661</v>
      </c>
      <c r="J58" s="18"/>
    </row>
    <row r="59" spans="1:10">
      <c r="A59" s="71"/>
      <c r="B59" s="71"/>
      <c r="C59" s="66" t="s">
        <v>48</v>
      </c>
      <c r="D59" s="66" t="s">
        <v>95</v>
      </c>
      <c r="E59" s="67">
        <v>0</v>
      </c>
      <c r="F59" s="67">
        <v>0</v>
      </c>
      <c r="G59" s="67">
        <f>E59+F59</f>
        <v>0</v>
      </c>
    </row>
    <row r="60" spans="1:10" ht="30">
      <c r="A60" s="63"/>
      <c r="B60" s="63">
        <v>42</v>
      </c>
      <c r="C60" s="63"/>
      <c r="D60" s="75" t="s">
        <v>34</v>
      </c>
      <c r="E60" s="64">
        <f t="shared" ref="E60" si="11">SUM(E61:E64)</f>
        <v>13587</v>
      </c>
      <c r="F60" s="64">
        <f>SUM(F61:F65)</f>
        <v>23210</v>
      </c>
      <c r="G60" s="64">
        <f>F60+E60</f>
        <v>36797</v>
      </c>
    </row>
    <row r="61" spans="1:10">
      <c r="A61" s="71"/>
      <c r="B61" s="71"/>
      <c r="C61" s="66" t="s">
        <v>46</v>
      </c>
      <c r="D61" s="66" t="s">
        <v>94</v>
      </c>
      <c r="E61" s="67">
        <f>'POSEBNI DIO'!E65</f>
        <v>0</v>
      </c>
      <c r="F61" s="67">
        <f>'POSEBNI DIO'!F65</f>
        <v>0</v>
      </c>
      <c r="G61" s="67">
        <f>E61+F61</f>
        <v>0</v>
      </c>
    </row>
    <row r="62" spans="1:10">
      <c r="A62" s="71"/>
      <c r="B62" s="71"/>
      <c r="C62" s="66" t="s">
        <v>48</v>
      </c>
      <c r="D62" s="66" t="s">
        <v>95</v>
      </c>
      <c r="E62" s="76">
        <f>'POSEBNI DIO'!E69</f>
        <v>10087</v>
      </c>
      <c r="F62" s="76">
        <v>3100</v>
      </c>
      <c r="G62" s="67">
        <f>E62+F62</f>
        <v>13187</v>
      </c>
    </row>
    <row r="63" spans="1:10">
      <c r="A63" s="71"/>
      <c r="B63" s="71"/>
      <c r="C63" s="66" t="s">
        <v>44</v>
      </c>
      <c r="D63" s="66" t="s">
        <v>96</v>
      </c>
      <c r="E63" s="67">
        <f>'POSEBNI DIO'!E58</f>
        <v>3500</v>
      </c>
      <c r="F63" s="67">
        <v>5000</v>
      </c>
      <c r="G63" s="67">
        <f>E63+F63</f>
        <v>8500</v>
      </c>
    </row>
    <row r="64" spans="1:10">
      <c r="A64" s="71"/>
      <c r="B64" s="71"/>
      <c r="C64" s="66" t="s">
        <v>51</v>
      </c>
      <c r="D64" s="66" t="s">
        <v>97</v>
      </c>
      <c r="E64" s="67">
        <f>'[1]POSEBNI DIO'!J67</f>
        <v>0</v>
      </c>
      <c r="F64" s="67">
        <v>210</v>
      </c>
      <c r="G64" s="67">
        <f>E64+F64</f>
        <v>210</v>
      </c>
    </row>
    <row r="65" spans="1:7">
      <c r="A65" s="71"/>
      <c r="B65" s="71"/>
      <c r="C65" s="66" t="s">
        <v>49</v>
      </c>
      <c r="D65" s="66" t="s">
        <v>98</v>
      </c>
      <c r="E65" s="67">
        <f>'POSEBNI DIO'!E75</f>
        <v>0</v>
      </c>
      <c r="F65" s="67">
        <v>14900</v>
      </c>
      <c r="G65" s="67">
        <f>E65+F65</f>
        <v>14900</v>
      </c>
    </row>
    <row r="66" spans="1:7">
      <c r="A66" s="133"/>
      <c r="B66" s="133"/>
      <c r="C66" s="134"/>
      <c r="D66" s="134"/>
      <c r="E66" s="161"/>
      <c r="F66" s="161"/>
      <c r="G66" s="161"/>
    </row>
    <row r="68" spans="1:7">
      <c r="A68" s="184" t="s">
        <v>181</v>
      </c>
      <c r="B68" s="184"/>
      <c r="C68" s="184"/>
      <c r="D68" s="184"/>
      <c r="E68" s="184"/>
      <c r="F68" s="184"/>
      <c r="G68" s="184"/>
    </row>
    <row r="69" spans="1:7">
      <c r="A69" s="20"/>
      <c r="B69" s="20"/>
      <c r="C69" s="20"/>
      <c r="D69" s="20"/>
      <c r="E69" s="20"/>
      <c r="F69" s="20"/>
      <c r="G69" s="20"/>
    </row>
    <row r="70" spans="1:7" ht="30">
      <c r="A70" s="61" t="s">
        <v>7</v>
      </c>
      <c r="B70" s="62" t="s">
        <v>8</v>
      </c>
      <c r="C70" s="62" t="s">
        <v>9</v>
      </c>
      <c r="D70" s="62" t="s">
        <v>5</v>
      </c>
      <c r="E70" s="62" t="s">
        <v>160</v>
      </c>
      <c r="F70" s="62" t="s">
        <v>157</v>
      </c>
      <c r="G70" s="62" t="s">
        <v>158</v>
      </c>
    </row>
    <row r="71" spans="1:7">
      <c r="A71" s="61"/>
      <c r="B71" s="62"/>
      <c r="C71" s="62"/>
      <c r="D71" s="62"/>
      <c r="E71" s="62" t="s">
        <v>37</v>
      </c>
      <c r="F71" s="62" t="s">
        <v>37</v>
      </c>
      <c r="G71" s="62" t="s">
        <v>37</v>
      </c>
    </row>
    <row r="72" spans="1:7">
      <c r="A72" s="69">
        <v>9</v>
      </c>
      <c r="B72" s="69"/>
      <c r="C72" s="69"/>
      <c r="D72" s="70" t="s">
        <v>151</v>
      </c>
      <c r="E72" s="64">
        <f>E73</f>
        <v>0</v>
      </c>
      <c r="F72" s="64">
        <v>2362</v>
      </c>
      <c r="G72" s="138">
        <v>2362</v>
      </c>
    </row>
    <row r="73" spans="1:7">
      <c r="A73" s="136"/>
      <c r="B73" s="69">
        <v>92</v>
      </c>
      <c r="C73" s="69"/>
      <c r="D73" s="70" t="s">
        <v>180</v>
      </c>
      <c r="E73" s="137">
        <v>0</v>
      </c>
      <c r="F73" s="137">
        <v>2362</v>
      </c>
      <c r="G73" s="138">
        <v>2362</v>
      </c>
    </row>
    <row r="74" spans="1:7">
      <c r="A74" s="71"/>
      <c r="B74" s="71"/>
      <c r="C74" s="66" t="s">
        <v>52</v>
      </c>
      <c r="D74" s="66" t="s">
        <v>99</v>
      </c>
      <c r="E74" s="138">
        <v>0</v>
      </c>
      <c r="F74" s="138">
        <v>2362</v>
      </c>
      <c r="G74" s="138">
        <f>E74+F74</f>
        <v>2362</v>
      </c>
    </row>
    <row r="76" spans="1:7">
      <c r="E76" s="140"/>
      <c r="F76" s="140"/>
      <c r="G76" s="140"/>
    </row>
  </sheetData>
  <mergeCells count="9">
    <mergeCell ref="A1:C1"/>
    <mergeCell ref="A2:G2"/>
    <mergeCell ref="A68:G68"/>
    <mergeCell ref="A3:G3"/>
    <mergeCell ref="A4:G4"/>
    <mergeCell ref="A5:G5"/>
    <mergeCell ref="A6:G6"/>
    <mergeCell ref="A37:G37"/>
    <mergeCell ref="A28:G28"/>
  </mergeCells>
  <pageMargins left="0.70866141732283472" right="0.70866141732283472" top="0.74803149606299213" bottom="0.74803149606299213" header="0.31496062992125984" footer="0.31496062992125984"/>
  <pageSetup paperSize="9" scale="6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D14"/>
  <sheetViews>
    <sheetView zoomScaleNormal="100" workbookViewId="0">
      <selection sqref="A1:D16"/>
    </sheetView>
  </sheetViews>
  <sheetFormatPr defaultRowHeight="15"/>
  <cols>
    <col min="1" max="1" width="39.140625" customWidth="1"/>
    <col min="2" max="4" width="14" customWidth="1"/>
  </cols>
  <sheetData>
    <row r="2" spans="1:4" ht="25.5" customHeight="1">
      <c r="A2" s="209" t="s">
        <v>87</v>
      </c>
      <c r="B2" s="209"/>
      <c r="C2" s="209"/>
      <c r="D2" s="209"/>
    </row>
    <row r="3" spans="1:4" ht="15" customHeight="1">
      <c r="A3" s="208" t="s">
        <v>281</v>
      </c>
      <c r="B3" s="208"/>
      <c r="C3" s="208"/>
      <c r="D3" s="208"/>
    </row>
    <row r="4" spans="1:4" ht="18.75" customHeight="1">
      <c r="A4" s="208"/>
      <c r="B4" s="208"/>
      <c r="C4" s="208"/>
      <c r="D4" s="208"/>
    </row>
    <row r="5" spans="1:4" ht="18.75">
      <c r="A5" s="58"/>
      <c r="B5" s="58"/>
      <c r="C5" s="59"/>
      <c r="D5" s="59"/>
    </row>
    <row r="6" spans="1:4" ht="15.75">
      <c r="A6" s="200" t="s">
        <v>18</v>
      </c>
      <c r="B6" s="210"/>
      <c r="C6" s="210"/>
      <c r="D6" s="210"/>
    </row>
    <row r="7" spans="1:4">
      <c r="A7" s="20"/>
      <c r="B7" s="20"/>
      <c r="C7" s="72"/>
      <c r="D7" s="72"/>
    </row>
    <row r="8" spans="1:4" ht="30">
      <c r="A8" s="61" t="s">
        <v>100</v>
      </c>
      <c r="B8" s="61" t="s">
        <v>161</v>
      </c>
      <c r="C8" s="61" t="s">
        <v>157</v>
      </c>
      <c r="D8" s="61" t="s">
        <v>158</v>
      </c>
    </row>
    <row r="9" spans="1:4" ht="15.75" customHeight="1">
      <c r="A9" s="63" t="s">
        <v>19</v>
      </c>
      <c r="B9" s="81">
        <f t="shared" ref="B9:D9" si="0">B10</f>
        <v>2540390</v>
      </c>
      <c r="C9" s="81">
        <f t="shared" si="0"/>
        <v>-34418</v>
      </c>
      <c r="D9" s="81">
        <f t="shared" si="0"/>
        <v>2505972</v>
      </c>
    </row>
    <row r="10" spans="1:4" ht="15.75" customHeight="1">
      <c r="A10" s="12" t="s">
        <v>84</v>
      </c>
      <c r="B10" s="81">
        <f t="shared" ref="B10:D10" si="1">B11</f>
        <v>2540390</v>
      </c>
      <c r="C10" s="81">
        <f t="shared" si="1"/>
        <v>-34418</v>
      </c>
      <c r="D10" s="81">
        <f t="shared" si="1"/>
        <v>2505972</v>
      </c>
    </row>
    <row r="11" spans="1:4">
      <c r="A11" s="77" t="s">
        <v>85</v>
      </c>
      <c r="B11" s="81">
        <f t="shared" ref="B11" si="2">B12</f>
        <v>2540390</v>
      </c>
      <c r="C11" s="81">
        <f>C12</f>
        <v>-34418</v>
      </c>
      <c r="D11" s="81">
        <f>D12</f>
        <v>2505972</v>
      </c>
    </row>
    <row r="12" spans="1:4">
      <c r="A12" s="77" t="s">
        <v>86</v>
      </c>
      <c r="B12" s="81">
        <v>2540390</v>
      </c>
      <c r="C12" s="81">
        <v>-34418</v>
      </c>
      <c r="D12" s="81">
        <f>C12+B12</f>
        <v>2505972</v>
      </c>
    </row>
    <row r="13" spans="1:4">
      <c r="A13" s="63"/>
      <c r="B13" s="82"/>
      <c r="C13" s="82"/>
      <c r="D13" s="83"/>
    </row>
    <row r="14" spans="1:4">
      <c r="A14" s="80"/>
      <c r="B14" s="78"/>
      <c r="C14" s="78"/>
      <c r="D14" s="79"/>
    </row>
  </sheetData>
  <mergeCells count="3">
    <mergeCell ref="A2:D2"/>
    <mergeCell ref="A6:D6"/>
    <mergeCell ref="A3:D4"/>
  </mergeCells>
  <pageMargins left="0.70866141732283472" right="0.70866141732283472" top="0.74803149606299213" bottom="0.74803149606299213" header="0.31496062992125984" footer="0.31496062992125984"/>
  <pageSetup paperSize="9"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R30"/>
  <sheetViews>
    <sheetView topLeftCell="A13" workbookViewId="0">
      <selection activeCell="A13" sqref="A13:H31"/>
    </sheetView>
  </sheetViews>
  <sheetFormatPr defaultRowHeight="15"/>
  <cols>
    <col min="1" max="1" width="7.140625" customWidth="1"/>
    <col min="2" max="2" width="8.42578125" bestFit="1" customWidth="1"/>
    <col min="3" max="3" width="5.42578125" customWidth="1"/>
    <col min="4" max="4" width="25.28515625" customWidth="1"/>
    <col min="5" max="5" width="15.85546875" customWidth="1"/>
    <col min="6" max="6" width="15.7109375" customWidth="1"/>
    <col min="7" max="7" width="14.7109375" customWidth="1"/>
    <col min="8" max="8" width="11.42578125" customWidth="1"/>
  </cols>
  <sheetData>
    <row r="2" spans="1:11">
      <c r="A2" s="215" t="s">
        <v>88</v>
      </c>
      <c r="B2" s="215"/>
      <c r="C2" s="215"/>
      <c r="D2" s="215"/>
      <c r="E2" s="215"/>
      <c r="F2" s="215"/>
      <c r="G2" s="215"/>
      <c r="H2" s="215"/>
    </row>
    <row r="3" spans="1:11" ht="14.25" customHeight="1">
      <c r="A3" s="208" t="s">
        <v>282</v>
      </c>
      <c r="B3" s="208"/>
      <c r="C3" s="208"/>
      <c r="D3" s="208"/>
      <c r="E3" s="208"/>
      <c r="F3" s="208"/>
      <c r="G3" s="208"/>
      <c r="H3" s="208"/>
    </row>
    <row r="4" spans="1:11" ht="21" customHeight="1">
      <c r="A4" s="208"/>
      <c r="B4" s="208"/>
      <c r="C4" s="208"/>
      <c r="D4" s="208"/>
      <c r="E4" s="208"/>
      <c r="F4" s="208"/>
      <c r="G4" s="208"/>
      <c r="H4" s="208"/>
    </row>
    <row r="5" spans="1:11">
      <c r="A5" s="6"/>
      <c r="B5" s="6"/>
      <c r="C5" s="6"/>
      <c r="D5" s="6"/>
      <c r="E5" s="6"/>
      <c r="F5" s="6"/>
      <c r="G5" s="6"/>
    </row>
    <row r="6" spans="1:11" ht="18" customHeight="1">
      <c r="A6" s="200" t="s">
        <v>20</v>
      </c>
      <c r="B6" s="200"/>
      <c r="C6" s="200"/>
      <c r="D6" s="200"/>
      <c r="E6" s="200"/>
      <c r="F6" s="200"/>
      <c r="G6" s="200"/>
      <c r="H6" s="200"/>
    </row>
    <row r="7" spans="1:11">
      <c r="A7" s="20"/>
      <c r="B7" s="20"/>
      <c r="C7" s="20"/>
      <c r="D7" s="20"/>
      <c r="E7" s="20"/>
      <c r="F7" s="72"/>
      <c r="G7" s="72"/>
    </row>
    <row r="8" spans="1:11" ht="30">
      <c r="A8" s="61" t="s">
        <v>7</v>
      </c>
      <c r="B8" s="62" t="s">
        <v>8</v>
      </c>
      <c r="C8" s="62" t="s">
        <v>9</v>
      </c>
      <c r="D8" s="216" t="s">
        <v>36</v>
      </c>
      <c r="E8" s="217"/>
      <c r="F8" s="62" t="s">
        <v>161</v>
      </c>
      <c r="G8" s="62" t="s">
        <v>157</v>
      </c>
      <c r="H8" s="62" t="s">
        <v>158</v>
      </c>
    </row>
    <row r="9" spans="1:11" ht="25.5" customHeight="1">
      <c r="A9" s="63">
        <v>8</v>
      </c>
      <c r="B9" s="63"/>
      <c r="C9" s="63"/>
      <c r="D9" s="12" t="s">
        <v>21</v>
      </c>
      <c r="E9" s="12"/>
      <c r="F9" s="84">
        <v>0</v>
      </c>
      <c r="G9" s="84">
        <v>0</v>
      </c>
      <c r="H9" s="84">
        <v>0</v>
      </c>
    </row>
    <row r="10" spans="1:11" ht="25.5" customHeight="1">
      <c r="A10" s="69">
        <v>5</v>
      </c>
      <c r="B10" s="69"/>
      <c r="C10" s="69"/>
      <c r="D10" s="12" t="s">
        <v>22</v>
      </c>
      <c r="E10" s="12"/>
      <c r="F10" s="84">
        <v>0</v>
      </c>
      <c r="G10" s="84">
        <v>0</v>
      </c>
      <c r="H10" s="84">
        <v>0</v>
      </c>
    </row>
    <row r="11" spans="1:11" ht="25.5" customHeight="1">
      <c r="A11" s="97"/>
      <c r="B11" s="97"/>
      <c r="C11" s="97"/>
      <c r="D11" s="15"/>
      <c r="E11" s="15"/>
      <c r="F11" s="85"/>
      <c r="G11" s="85"/>
      <c r="H11" s="85"/>
    </row>
    <row r="13" spans="1:11" ht="21" customHeight="1">
      <c r="A13" s="215" t="s">
        <v>89</v>
      </c>
      <c r="B13" s="215"/>
      <c r="C13" s="215"/>
      <c r="D13" s="215"/>
      <c r="E13" s="215"/>
      <c r="F13" s="215"/>
      <c r="G13" s="215"/>
      <c r="H13" s="215"/>
      <c r="I13" s="7"/>
      <c r="J13" s="7"/>
      <c r="K13" s="7"/>
    </row>
    <row r="14" spans="1:11" ht="13.5" customHeight="1">
      <c r="A14" s="208" t="s">
        <v>291</v>
      </c>
      <c r="B14" s="208"/>
      <c r="C14" s="208"/>
      <c r="D14" s="208"/>
      <c r="E14" s="208"/>
      <c r="F14" s="208"/>
      <c r="G14" s="208"/>
      <c r="H14" s="208"/>
    </row>
    <row r="15" spans="1:11" ht="21" customHeight="1">
      <c r="A15" s="208"/>
      <c r="B15" s="208"/>
      <c r="C15" s="208"/>
      <c r="D15" s="208"/>
      <c r="E15" s="208"/>
      <c r="F15" s="208"/>
      <c r="G15" s="208"/>
      <c r="H15" s="208"/>
    </row>
    <row r="16" spans="1:11" ht="18" customHeight="1">
      <c r="A16" s="6"/>
      <c r="B16" s="6"/>
      <c r="C16" s="6"/>
      <c r="D16" s="6"/>
      <c r="E16" s="6"/>
      <c r="F16" s="6"/>
      <c r="G16" s="6"/>
    </row>
    <row r="17" spans="1:18" ht="18" customHeight="1">
      <c r="A17" s="200" t="s">
        <v>155</v>
      </c>
      <c r="B17" s="200"/>
      <c r="C17" s="200"/>
      <c r="D17" s="200"/>
      <c r="E17" s="200"/>
      <c r="F17" s="200"/>
      <c r="G17" s="200"/>
      <c r="H17" s="200"/>
      <c r="I17" s="211"/>
      <c r="J17" s="211"/>
      <c r="K17" s="211"/>
      <c r="L17" s="211"/>
      <c r="M17" s="211"/>
      <c r="N17" s="211"/>
      <c r="O17" s="211"/>
      <c r="P17" s="211"/>
      <c r="Q17" s="211"/>
      <c r="R17" s="211"/>
    </row>
    <row r="19" spans="1:18" ht="38.25" customHeight="1">
      <c r="A19" s="193" t="s">
        <v>93</v>
      </c>
      <c r="B19" s="194"/>
      <c r="C19" s="194"/>
      <c r="D19" s="194"/>
      <c r="E19" s="195"/>
      <c r="F19" s="62" t="s">
        <v>161</v>
      </c>
      <c r="G19" s="62" t="s">
        <v>157</v>
      </c>
      <c r="H19" s="62" t="s">
        <v>158</v>
      </c>
    </row>
    <row r="20" spans="1:18">
      <c r="A20" s="196"/>
      <c r="B20" s="197"/>
      <c r="C20" s="197"/>
      <c r="D20" s="197"/>
      <c r="E20" s="198"/>
      <c r="F20" s="98" t="s">
        <v>37</v>
      </c>
      <c r="G20" s="98" t="s">
        <v>37</v>
      </c>
      <c r="H20" s="99" t="s">
        <v>37</v>
      </c>
    </row>
    <row r="21" spans="1:18" ht="34.5" customHeight="1">
      <c r="A21" s="186" t="s">
        <v>30</v>
      </c>
      <c r="B21" s="187"/>
      <c r="C21" s="187"/>
      <c r="D21" s="187"/>
      <c r="E21" s="188"/>
      <c r="F21" s="49">
        <v>3389</v>
      </c>
      <c r="G21" s="49">
        <f>G22</f>
        <v>0</v>
      </c>
      <c r="H21" s="49">
        <f>H22</f>
        <v>3889</v>
      </c>
    </row>
    <row r="22" spans="1:18">
      <c r="A22" s="86">
        <v>9</v>
      </c>
      <c r="B22" s="87"/>
      <c r="C22" s="88" t="s">
        <v>151</v>
      </c>
      <c r="D22" s="56"/>
      <c r="E22" s="56"/>
      <c r="F22" s="53">
        <f>F23</f>
        <v>3889</v>
      </c>
      <c r="G22" s="53">
        <f>G23</f>
        <v>0</v>
      </c>
      <c r="H22" s="53">
        <f>F22+G22</f>
        <v>3889</v>
      </c>
    </row>
    <row r="23" spans="1:18">
      <c r="A23" s="86">
        <v>92</v>
      </c>
      <c r="B23" s="87"/>
      <c r="C23" s="89" t="s">
        <v>152</v>
      </c>
      <c r="D23" s="56"/>
      <c r="E23" s="56"/>
      <c r="F23" s="53">
        <f>F24-F27</f>
        <v>3889</v>
      </c>
      <c r="G23" s="53">
        <f>G24-G28</f>
        <v>0</v>
      </c>
      <c r="H23" s="53">
        <f t="shared" ref="H23:H24" si="0">F23+G23</f>
        <v>3889</v>
      </c>
    </row>
    <row r="24" spans="1:18">
      <c r="A24" s="86">
        <v>9221</v>
      </c>
      <c r="B24" s="87"/>
      <c r="C24" s="90" t="s">
        <v>153</v>
      </c>
      <c r="D24" s="56"/>
      <c r="E24" s="56"/>
      <c r="F24" s="53">
        <f>F25+F26</f>
        <v>6251</v>
      </c>
      <c r="G24" s="53">
        <f t="shared" ref="G24" si="1">G25+G26</f>
        <v>0</v>
      </c>
      <c r="H24" s="53">
        <f t="shared" si="0"/>
        <v>6251</v>
      </c>
    </row>
    <row r="25" spans="1:18">
      <c r="A25" s="86"/>
      <c r="B25" s="91" t="s">
        <v>48</v>
      </c>
      <c r="C25" s="91" t="s">
        <v>95</v>
      </c>
      <c r="D25" s="91"/>
      <c r="E25" s="91"/>
      <c r="F25" s="53">
        <v>4284</v>
      </c>
      <c r="G25" s="53">
        <v>0</v>
      </c>
      <c r="H25" s="53">
        <f>F25+G25</f>
        <v>4284</v>
      </c>
    </row>
    <row r="26" spans="1:18">
      <c r="A26" s="86"/>
      <c r="B26" s="91" t="s">
        <v>44</v>
      </c>
      <c r="C26" s="91" t="s">
        <v>96</v>
      </c>
      <c r="D26" s="91"/>
      <c r="E26" s="91"/>
      <c r="F26" s="53">
        <v>1967</v>
      </c>
      <c r="G26" s="53">
        <v>0</v>
      </c>
      <c r="H26" s="53">
        <f>F26+G26</f>
        <v>1967</v>
      </c>
    </row>
    <row r="27" spans="1:18">
      <c r="A27" s="92">
        <v>9222</v>
      </c>
      <c r="B27" s="87"/>
      <c r="C27" s="93" t="s">
        <v>154</v>
      </c>
      <c r="D27" s="56"/>
      <c r="E27" s="56"/>
      <c r="F27" s="54">
        <v>2362</v>
      </c>
      <c r="G27" s="53">
        <v>0</v>
      </c>
      <c r="H27" s="53">
        <f>H28</f>
        <v>2362</v>
      </c>
    </row>
    <row r="28" spans="1:18">
      <c r="A28" s="92"/>
      <c r="B28" s="87" t="s">
        <v>52</v>
      </c>
      <c r="C28" s="212" t="s">
        <v>99</v>
      </c>
      <c r="D28" s="213"/>
      <c r="E28" s="214"/>
      <c r="F28" s="54">
        <v>2362</v>
      </c>
      <c r="G28" s="53">
        <v>0</v>
      </c>
      <c r="H28" s="53">
        <v>2362</v>
      </c>
    </row>
    <row r="29" spans="1:18" ht="31.5" customHeight="1">
      <c r="A29" s="189" t="s">
        <v>162</v>
      </c>
      <c r="B29" s="190"/>
      <c r="C29" s="190"/>
      <c r="D29" s="190"/>
      <c r="E29" s="190"/>
      <c r="F29" s="32">
        <f>F21</f>
        <v>3389</v>
      </c>
      <c r="G29" s="32">
        <f>G22</f>
        <v>0</v>
      </c>
      <c r="H29" s="32">
        <f>H22</f>
        <v>3889</v>
      </c>
    </row>
    <row r="30" spans="1:18">
      <c r="A30" s="100"/>
      <c r="B30" s="94"/>
      <c r="C30" s="94"/>
      <c r="D30" s="94"/>
      <c r="E30" s="94"/>
      <c r="F30" s="94"/>
      <c r="G30" s="95"/>
      <c r="H30" s="95"/>
    </row>
  </sheetData>
  <mergeCells count="12">
    <mergeCell ref="A29:E29"/>
    <mergeCell ref="C28:E28"/>
    <mergeCell ref="A2:H2"/>
    <mergeCell ref="D8:E8"/>
    <mergeCell ref="A13:H13"/>
    <mergeCell ref="A3:H4"/>
    <mergeCell ref="A6:H6"/>
    <mergeCell ref="I17:R17"/>
    <mergeCell ref="A17:H17"/>
    <mergeCell ref="A14:H15"/>
    <mergeCell ref="A19:E20"/>
    <mergeCell ref="A21:E21"/>
  </mergeCells>
  <pageMargins left="0.7" right="0.7" top="0.75" bottom="0.75" header="0.3" footer="0.3"/>
  <pageSetup paperSize="9" scale="4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I81"/>
  <sheetViews>
    <sheetView topLeftCell="A59" workbookViewId="0">
      <selection activeCell="A2" sqref="A2:G77"/>
    </sheetView>
  </sheetViews>
  <sheetFormatPr defaultRowHeight="15"/>
  <cols>
    <col min="1" max="1" width="7.42578125" bestFit="1" customWidth="1"/>
    <col min="2" max="2" width="8.42578125" customWidth="1"/>
    <col min="3" max="3" width="4.28515625" customWidth="1"/>
    <col min="4" max="4" width="30" customWidth="1"/>
    <col min="5" max="5" width="18.85546875" customWidth="1"/>
    <col min="6" max="6" width="15.140625" customWidth="1"/>
    <col min="7" max="7" width="16.28515625" customWidth="1"/>
    <col min="9" max="9" width="26.28515625" customWidth="1"/>
  </cols>
  <sheetData>
    <row r="2" spans="1:9" ht="15.75">
      <c r="A2" s="202" t="s">
        <v>23</v>
      </c>
      <c r="B2" s="202"/>
      <c r="C2" s="202"/>
      <c r="D2" s="202"/>
      <c r="E2" s="202"/>
      <c r="F2" s="202"/>
      <c r="G2" s="202"/>
    </row>
    <row r="3" spans="1:9" ht="15.75" customHeight="1">
      <c r="A3" s="215" t="s">
        <v>92</v>
      </c>
      <c r="B3" s="215"/>
      <c r="C3" s="215"/>
      <c r="D3" s="215"/>
      <c r="E3" s="215"/>
      <c r="F3" s="215"/>
      <c r="G3" s="215"/>
    </row>
    <row r="4" spans="1:9" ht="37.5" customHeight="1">
      <c r="A4" s="208" t="s">
        <v>283</v>
      </c>
      <c r="B4" s="208"/>
      <c r="C4" s="208"/>
      <c r="D4" s="208"/>
      <c r="E4" s="208"/>
      <c r="F4" s="208"/>
      <c r="G4" s="208"/>
    </row>
    <row r="5" spans="1:9" ht="13.5" customHeight="1">
      <c r="A5" s="238"/>
      <c r="B5" s="238"/>
      <c r="C5" s="238"/>
      <c r="D5" s="238"/>
      <c r="E5" s="238"/>
      <c r="F5" s="238"/>
      <c r="G5" s="238"/>
    </row>
    <row r="6" spans="1:9">
      <c r="A6" s="20"/>
      <c r="B6" s="20"/>
      <c r="C6" s="20"/>
      <c r="D6" s="20"/>
      <c r="E6" s="20"/>
      <c r="F6" s="72"/>
      <c r="G6" s="101"/>
    </row>
    <row r="7" spans="1:9" ht="24.75" customHeight="1">
      <c r="A7" s="216" t="s">
        <v>25</v>
      </c>
      <c r="B7" s="233"/>
      <c r="C7" s="217"/>
      <c r="D7" s="62" t="s">
        <v>26</v>
      </c>
      <c r="E7" s="62" t="s">
        <v>161</v>
      </c>
      <c r="F7" s="62" t="s">
        <v>157</v>
      </c>
      <c r="G7" s="62" t="s">
        <v>158</v>
      </c>
    </row>
    <row r="8" spans="1:9" ht="15" customHeight="1">
      <c r="A8" s="96"/>
      <c r="B8" s="102"/>
      <c r="C8" s="103"/>
      <c r="D8" s="62"/>
      <c r="E8" s="62" t="s">
        <v>37</v>
      </c>
      <c r="F8" s="62" t="s">
        <v>37</v>
      </c>
      <c r="G8" s="62" t="s">
        <v>37</v>
      </c>
    </row>
    <row r="9" spans="1:9" ht="28.5" customHeight="1">
      <c r="A9" s="234" t="s">
        <v>54</v>
      </c>
      <c r="B9" s="235"/>
      <c r="C9" s="236"/>
      <c r="D9" s="104" t="s">
        <v>55</v>
      </c>
      <c r="E9" s="105">
        <f>E10+E34+E39+E44+E50+E59</f>
        <v>2540390</v>
      </c>
      <c r="F9" s="105">
        <f>F10+F34+F39+F44+F50+F59</f>
        <v>-34418</v>
      </c>
      <c r="G9" s="105">
        <f>G10+G34+G39+G44+G50+G59</f>
        <v>2505972</v>
      </c>
      <c r="I9" s="16"/>
    </row>
    <row r="10" spans="1:9" ht="22.5" customHeight="1">
      <c r="A10" s="227" t="s">
        <v>56</v>
      </c>
      <c r="B10" s="228"/>
      <c r="C10" s="229"/>
      <c r="D10" s="106" t="s">
        <v>57</v>
      </c>
      <c r="E10" s="107">
        <f>E11+E15+E18+E28+E31+E25</f>
        <v>2491004</v>
      </c>
      <c r="F10" s="107">
        <f>F11+F15+F18+F28+F31+F25+F22</f>
        <v>-50888</v>
      </c>
      <c r="G10" s="107">
        <f>G11+G15+G18+G28+G31+G25+G22</f>
        <v>2440116</v>
      </c>
      <c r="I10" s="3"/>
    </row>
    <row r="11" spans="1:9" ht="30">
      <c r="A11" s="218" t="s">
        <v>58</v>
      </c>
      <c r="B11" s="219"/>
      <c r="C11" s="220"/>
      <c r="D11" s="108" t="s">
        <v>59</v>
      </c>
      <c r="E11" s="109">
        <f>E12</f>
        <v>2020869</v>
      </c>
      <c r="F11" s="109">
        <f t="shared" ref="F11" si="0">F12</f>
        <v>-84000</v>
      </c>
      <c r="G11" s="109">
        <f>E11+F11</f>
        <v>1936869</v>
      </c>
    </row>
    <row r="12" spans="1:9">
      <c r="A12" s="221">
        <v>3</v>
      </c>
      <c r="B12" s="222"/>
      <c r="C12" s="223"/>
      <c r="D12" s="75" t="s">
        <v>14</v>
      </c>
      <c r="E12" s="110">
        <f>SUM(E13+E14)</f>
        <v>2020869</v>
      </c>
      <c r="F12" s="110">
        <f t="shared" ref="F12" si="1">SUM(F13+F14)</f>
        <v>-84000</v>
      </c>
      <c r="G12" s="110">
        <f>E12+F12</f>
        <v>1936869</v>
      </c>
    </row>
    <row r="13" spans="1:9">
      <c r="A13" s="111"/>
      <c r="B13" s="240">
        <v>31</v>
      </c>
      <c r="C13" s="241"/>
      <c r="D13" s="113" t="s">
        <v>15</v>
      </c>
      <c r="E13" s="81">
        <v>1927939</v>
      </c>
      <c r="F13" s="76">
        <v>-67900</v>
      </c>
      <c r="G13" s="76">
        <f>E13+F13</f>
        <v>1860039</v>
      </c>
    </row>
    <row r="14" spans="1:9" ht="15" customHeight="1">
      <c r="A14" s="111"/>
      <c r="B14" s="240">
        <v>32</v>
      </c>
      <c r="C14" s="241"/>
      <c r="D14" s="113" t="s">
        <v>27</v>
      </c>
      <c r="E14" s="81">
        <v>92930</v>
      </c>
      <c r="F14" s="76">
        <v>-16100</v>
      </c>
      <c r="G14" s="76">
        <f>E14+F14</f>
        <v>76830</v>
      </c>
    </row>
    <row r="15" spans="1:9" ht="21" customHeight="1">
      <c r="A15" s="218" t="s">
        <v>60</v>
      </c>
      <c r="B15" s="219"/>
      <c r="C15" s="220"/>
      <c r="D15" s="108" t="s">
        <v>61</v>
      </c>
      <c r="E15" s="114">
        <f>E16</f>
        <v>6238</v>
      </c>
      <c r="F15" s="114">
        <f t="shared" ref="F15" si="2">F16</f>
        <v>4700</v>
      </c>
      <c r="G15" s="109">
        <f>E15+F15</f>
        <v>10938</v>
      </c>
    </row>
    <row r="16" spans="1:9" ht="15" customHeight="1">
      <c r="A16" s="221">
        <v>3</v>
      </c>
      <c r="B16" s="222"/>
      <c r="C16" s="223"/>
      <c r="D16" s="75" t="s">
        <v>14</v>
      </c>
      <c r="E16" s="110">
        <f>E17</f>
        <v>6238</v>
      </c>
      <c r="F16" s="110">
        <f>F17</f>
        <v>4700</v>
      </c>
      <c r="G16" s="110">
        <f>G17</f>
        <v>10938</v>
      </c>
    </row>
    <row r="17" spans="1:9">
      <c r="A17" s="111"/>
      <c r="B17" s="112">
        <v>32</v>
      </c>
      <c r="C17" s="115"/>
      <c r="D17" s="113" t="s">
        <v>27</v>
      </c>
      <c r="E17" s="81">
        <v>6238</v>
      </c>
      <c r="F17" s="76">
        <v>4700</v>
      </c>
      <c r="G17" s="76">
        <f t="shared" ref="G17:G33" si="3">E17+F17</f>
        <v>10938</v>
      </c>
    </row>
    <row r="18" spans="1:9" ht="32.25" customHeight="1">
      <c r="A18" s="218" t="s">
        <v>62</v>
      </c>
      <c r="B18" s="219"/>
      <c r="C18" s="220"/>
      <c r="D18" s="108" t="s">
        <v>63</v>
      </c>
      <c r="E18" s="109">
        <f>E19</f>
        <v>455043</v>
      </c>
      <c r="F18" s="109">
        <f t="shared" ref="F18" si="4">F19</f>
        <v>-14970</v>
      </c>
      <c r="G18" s="109">
        <f t="shared" si="3"/>
        <v>440073</v>
      </c>
    </row>
    <row r="19" spans="1:9">
      <c r="A19" s="221">
        <v>3</v>
      </c>
      <c r="B19" s="222"/>
      <c r="C19" s="223"/>
      <c r="D19" s="75" t="s">
        <v>14</v>
      </c>
      <c r="E19" s="110">
        <f>E20+E21</f>
        <v>455043</v>
      </c>
      <c r="F19" s="110">
        <f t="shared" ref="F19" si="5">F20+F21</f>
        <v>-14970</v>
      </c>
      <c r="G19" s="110">
        <f t="shared" si="3"/>
        <v>440073</v>
      </c>
    </row>
    <row r="20" spans="1:9">
      <c r="A20" s="111"/>
      <c r="B20" s="112">
        <v>32</v>
      </c>
      <c r="C20" s="115"/>
      <c r="D20" s="113" t="s">
        <v>27</v>
      </c>
      <c r="E20" s="81">
        <v>452866</v>
      </c>
      <c r="F20" s="76">
        <v>-14970</v>
      </c>
      <c r="G20" s="76">
        <f t="shared" si="3"/>
        <v>437896</v>
      </c>
      <c r="I20" s="4"/>
    </row>
    <row r="21" spans="1:9">
      <c r="A21" s="111"/>
      <c r="B21" s="112">
        <v>34</v>
      </c>
      <c r="C21" s="115"/>
      <c r="D21" s="113" t="s">
        <v>53</v>
      </c>
      <c r="E21" s="81">
        <v>2177</v>
      </c>
      <c r="F21" s="76">
        <v>0</v>
      </c>
      <c r="G21" s="76">
        <f t="shared" si="3"/>
        <v>2177</v>
      </c>
    </row>
    <row r="22" spans="1:9" ht="31.5" customHeight="1">
      <c r="A22" s="218" t="s">
        <v>199</v>
      </c>
      <c r="B22" s="219"/>
      <c r="C22" s="220"/>
      <c r="D22" s="108" t="s">
        <v>200</v>
      </c>
      <c r="E22" s="109">
        <v>0</v>
      </c>
      <c r="F22" s="109">
        <f>F23</f>
        <v>34682</v>
      </c>
      <c r="G22" s="109">
        <f t="shared" si="3"/>
        <v>34682</v>
      </c>
    </row>
    <row r="23" spans="1:9">
      <c r="A23" s="221">
        <v>3</v>
      </c>
      <c r="B23" s="222"/>
      <c r="C23" s="223"/>
      <c r="D23" s="75" t="s">
        <v>14</v>
      </c>
      <c r="E23" s="110">
        <v>0</v>
      </c>
      <c r="F23" s="110">
        <f>F24</f>
        <v>34682</v>
      </c>
      <c r="G23" s="110">
        <f t="shared" si="3"/>
        <v>34682</v>
      </c>
    </row>
    <row r="24" spans="1:9">
      <c r="A24" s="224">
        <v>32</v>
      </c>
      <c r="B24" s="225"/>
      <c r="C24" s="226"/>
      <c r="D24" s="113" t="s">
        <v>27</v>
      </c>
      <c r="E24" s="76">
        <v>0</v>
      </c>
      <c r="F24" s="76">
        <v>34682</v>
      </c>
      <c r="G24" s="76">
        <f t="shared" si="3"/>
        <v>34682</v>
      </c>
      <c r="I24" s="3"/>
    </row>
    <row r="25" spans="1:9" ht="30">
      <c r="A25" s="218" t="s">
        <v>77</v>
      </c>
      <c r="B25" s="219"/>
      <c r="C25" s="220"/>
      <c r="D25" s="108" t="s">
        <v>78</v>
      </c>
      <c r="E25" s="109">
        <f t="shared" ref="E25:F26" si="6">E26</f>
        <v>1327</v>
      </c>
      <c r="F25" s="109">
        <f t="shared" si="6"/>
        <v>0</v>
      </c>
      <c r="G25" s="109">
        <f t="shared" si="3"/>
        <v>1327</v>
      </c>
    </row>
    <row r="26" spans="1:9">
      <c r="A26" s="221">
        <v>3</v>
      </c>
      <c r="B26" s="222"/>
      <c r="C26" s="223"/>
      <c r="D26" s="75" t="s">
        <v>14</v>
      </c>
      <c r="E26" s="110">
        <f t="shared" si="6"/>
        <v>1327</v>
      </c>
      <c r="F26" s="110">
        <f t="shared" si="6"/>
        <v>0</v>
      </c>
      <c r="G26" s="110">
        <f t="shared" si="3"/>
        <v>1327</v>
      </c>
    </row>
    <row r="27" spans="1:9">
      <c r="A27" s="111"/>
      <c r="B27" s="112">
        <v>32</v>
      </c>
      <c r="C27" s="115"/>
      <c r="D27" s="113" t="s">
        <v>27</v>
      </c>
      <c r="E27" s="81">
        <v>1327</v>
      </c>
      <c r="F27" s="76">
        <v>0</v>
      </c>
      <c r="G27" s="76">
        <f t="shared" si="3"/>
        <v>1327</v>
      </c>
    </row>
    <row r="28" spans="1:9" ht="30">
      <c r="A28" s="218" t="s">
        <v>64</v>
      </c>
      <c r="B28" s="219"/>
      <c r="C28" s="220"/>
      <c r="D28" s="108" t="s">
        <v>65</v>
      </c>
      <c r="E28" s="109">
        <f t="shared" ref="E28:E29" si="7">E29</f>
        <v>6200</v>
      </c>
      <c r="F28" s="109">
        <f t="shared" ref="F28" si="8">F29</f>
        <v>800</v>
      </c>
      <c r="G28" s="109">
        <f t="shared" si="3"/>
        <v>7000</v>
      </c>
    </row>
    <row r="29" spans="1:9">
      <c r="A29" s="221">
        <v>3</v>
      </c>
      <c r="B29" s="222"/>
      <c r="C29" s="223"/>
      <c r="D29" s="75" t="s">
        <v>14</v>
      </c>
      <c r="E29" s="110">
        <f t="shared" si="7"/>
        <v>6200</v>
      </c>
      <c r="F29" s="110">
        <f t="shared" ref="F29" si="9">F30</f>
        <v>800</v>
      </c>
      <c r="G29" s="110">
        <f t="shared" si="3"/>
        <v>7000</v>
      </c>
    </row>
    <row r="30" spans="1:9">
      <c r="A30" s="224">
        <v>32</v>
      </c>
      <c r="B30" s="225"/>
      <c r="C30" s="226"/>
      <c r="D30" s="113" t="s">
        <v>27</v>
      </c>
      <c r="E30" s="76">
        <v>6200</v>
      </c>
      <c r="F30" s="76">
        <v>800</v>
      </c>
      <c r="G30" s="76">
        <f t="shared" si="3"/>
        <v>7000</v>
      </c>
    </row>
    <row r="31" spans="1:9" ht="24" customHeight="1">
      <c r="A31" s="218" t="s">
        <v>66</v>
      </c>
      <c r="B31" s="219"/>
      <c r="C31" s="220"/>
      <c r="D31" s="108" t="s">
        <v>67</v>
      </c>
      <c r="E31" s="109">
        <f>E32</f>
        <v>1327</v>
      </c>
      <c r="F31" s="109">
        <f t="shared" ref="F31" si="10">F32</f>
        <v>7900</v>
      </c>
      <c r="G31" s="109">
        <f t="shared" si="3"/>
        <v>9227</v>
      </c>
    </row>
    <row r="32" spans="1:9">
      <c r="A32" s="221">
        <v>3</v>
      </c>
      <c r="B32" s="222"/>
      <c r="C32" s="223"/>
      <c r="D32" s="75" t="s">
        <v>14</v>
      </c>
      <c r="E32" s="110">
        <f>E33</f>
        <v>1327</v>
      </c>
      <c r="F32" s="110">
        <f t="shared" ref="F32" si="11">F33</f>
        <v>7900</v>
      </c>
      <c r="G32" s="110">
        <f t="shared" si="3"/>
        <v>9227</v>
      </c>
    </row>
    <row r="33" spans="1:7">
      <c r="A33" s="224">
        <v>32</v>
      </c>
      <c r="B33" s="225"/>
      <c r="C33" s="226"/>
      <c r="D33" s="113" t="s">
        <v>27</v>
      </c>
      <c r="E33" s="76">
        <v>1327</v>
      </c>
      <c r="F33" s="76">
        <v>7900</v>
      </c>
      <c r="G33" s="76">
        <f t="shared" si="3"/>
        <v>9227</v>
      </c>
    </row>
    <row r="34" spans="1:7">
      <c r="A34" s="227" t="s">
        <v>68</v>
      </c>
      <c r="B34" s="228"/>
      <c r="C34" s="229"/>
      <c r="D34" s="106" t="s">
        <v>69</v>
      </c>
      <c r="E34" s="116">
        <f t="shared" ref="E34:E35" si="12">E35</f>
        <v>7861</v>
      </c>
      <c r="F34" s="116">
        <f t="shared" ref="F34:G34" si="13">F35</f>
        <v>-1700</v>
      </c>
      <c r="G34" s="116">
        <f t="shared" si="13"/>
        <v>6161</v>
      </c>
    </row>
    <row r="35" spans="1:7">
      <c r="A35" s="218" t="s">
        <v>62</v>
      </c>
      <c r="B35" s="219"/>
      <c r="C35" s="220"/>
      <c r="D35" s="108" t="s">
        <v>63</v>
      </c>
      <c r="E35" s="109">
        <f t="shared" si="12"/>
        <v>7861</v>
      </c>
      <c r="F35" s="109">
        <f t="shared" ref="F35" si="14">F36</f>
        <v>-1700</v>
      </c>
      <c r="G35" s="109">
        <f>E35+F35</f>
        <v>6161</v>
      </c>
    </row>
    <row r="36" spans="1:7" ht="24" customHeight="1">
      <c r="A36" s="221">
        <v>3</v>
      </c>
      <c r="B36" s="222"/>
      <c r="C36" s="223"/>
      <c r="D36" s="75" t="s">
        <v>14</v>
      </c>
      <c r="E36" s="110">
        <f>E37+E38</f>
        <v>7861</v>
      </c>
      <c r="F36" s="110">
        <f t="shared" ref="F36" si="15">F37+F38</f>
        <v>-1700</v>
      </c>
      <c r="G36" s="110">
        <f>E36+F36</f>
        <v>6161</v>
      </c>
    </row>
    <row r="37" spans="1:7">
      <c r="A37" s="224">
        <v>31</v>
      </c>
      <c r="B37" s="225"/>
      <c r="C37" s="226"/>
      <c r="D37" s="113" t="s">
        <v>15</v>
      </c>
      <c r="E37" s="76">
        <v>6666</v>
      </c>
      <c r="F37" s="76">
        <v>-1150</v>
      </c>
      <c r="G37" s="76">
        <f>E37+F37</f>
        <v>5516</v>
      </c>
    </row>
    <row r="38" spans="1:7">
      <c r="A38" s="224">
        <v>32</v>
      </c>
      <c r="B38" s="225"/>
      <c r="C38" s="226"/>
      <c r="D38" s="113" t="s">
        <v>27</v>
      </c>
      <c r="E38" s="76">
        <v>1195</v>
      </c>
      <c r="F38" s="76">
        <v>-550</v>
      </c>
      <c r="G38" s="76">
        <f>E38+F38</f>
        <v>645</v>
      </c>
    </row>
    <row r="39" spans="1:7" ht="30">
      <c r="A39" s="227" t="s">
        <v>70</v>
      </c>
      <c r="B39" s="228"/>
      <c r="C39" s="229"/>
      <c r="D39" s="106" t="s">
        <v>71</v>
      </c>
      <c r="E39" s="116">
        <f t="shared" ref="E39:E40" si="16">E40</f>
        <v>2167</v>
      </c>
      <c r="F39" s="116">
        <f t="shared" ref="F39:G39" si="17">F40</f>
        <v>-840</v>
      </c>
      <c r="G39" s="116">
        <f t="shared" si="17"/>
        <v>1327</v>
      </c>
    </row>
    <row r="40" spans="1:7">
      <c r="A40" s="218" t="s">
        <v>62</v>
      </c>
      <c r="B40" s="219"/>
      <c r="C40" s="220"/>
      <c r="D40" s="108" t="s">
        <v>63</v>
      </c>
      <c r="E40" s="109">
        <f t="shared" si="16"/>
        <v>2167</v>
      </c>
      <c r="F40" s="109">
        <f t="shared" ref="F40" si="18">F41</f>
        <v>-840</v>
      </c>
      <c r="G40" s="109">
        <f>E40+F40</f>
        <v>1327</v>
      </c>
    </row>
    <row r="41" spans="1:7" ht="23.25" customHeight="1">
      <c r="A41" s="221">
        <v>3</v>
      </c>
      <c r="B41" s="222"/>
      <c r="C41" s="223"/>
      <c r="D41" s="75" t="s">
        <v>14</v>
      </c>
      <c r="E41" s="110">
        <f>E42+E43</f>
        <v>2167</v>
      </c>
      <c r="F41" s="110">
        <f>F42+F43</f>
        <v>-840</v>
      </c>
      <c r="G41" s="110">
        <f>E41+F41</f>
        <v>1327</v>
      </c>
    </row>
    <row r="42" spans="1:7">
      <c r="A42" s="224">
        <v>31</v>
      </c>
      <c r="B42" s="225"/>
      <c r="C42" s="226"/>
      <c r="D42" s="113" t="s">
        <v>15</v>
      </c>
      <c r="E42" s="76">
        <v>2107</v>
      </c>
      <c r="F42" s="76">
        <v>-780</v>
      </c>
      <c r="G42" s="76">
        <f>E42+F42</f>
        <v>1327</v>
      </c>
    </row>
    <row r="43" spans="1:7">
      <c r="A43" s="224">
        <v>32</v>
      </c>
      <c r="B43" s="225"/>
      <c r="C43" s="226"/>
      <c r="D43" s="113" t="s">
        <v>27</v>
      </c>
      <c r="E43" s="76">
        <v>60</v>
      </c>
      <c r="F43" s="76">
        <v>-60</v>
      </c>
      <c r="G43" s="76">
        <f>E43+F43</f>
        <v>0</v>
      </c>
    </row>
    <row r="44" spans="1:7">
      <c r="A44" s="227" t="s">
        <v>72</v>
      </c>
      <c r="B44" s="228"/>
      <c r="C44" s="229"/>
      <c r="D44" s="106" t="s">
        <v>73</v>
      </c>
      <c r="E44" s="107">
        <f>E45</f>
        <v>5601</v>
      </c>
      <c r="F44" s="107">
        <f t="shared" ref="F44:G44" si="19">F45</f>
        <v>-600</v>
      </c>
      <c r="G44" s="107">
        <f t="shared" si="19"/>
        <v>5001</v>
      </c>
    </row>
    <row r="45" spans="1:7">
      <c r="A45" s="218" t="s">
        <v>62</v>
      </c>
      <c r="B45" s="219"/>
      <c r="C45" s="220"/>
      <c r="D45" s="108" t="s">
        <v>63</v>
      </c>
      <c r="E45" s="109">
        <f>E46</f>
        <v>5601</v>
      </c>
      <c r="F45" s="109">
        <f t="shared" ref="F45" si="20">F46</f>
        <v>-600</v>
      </c>
      <c r="G45" s="109">
        <f>E45+F45</f>
        <v>5001</v>
      </c>
    </row>
    <row r="46" spans="1:7">
      <c r="A46" s="230">
        <v>3</v>
      </c>
      <c r="B46" s="231"/>
      <c r="C46" s="232"/>
      <c r="D46" s="75" t="s">
        <v>14</v>
      </c>
      <c r="E46" s="117">
        <f>E47</f>
        <v>5601</v>
      </c>
      <c r="F46" s="117">
        <f t="shared" ref="F46" si="21">F47</f>
        <v>-600</v>
      </c>
      <c r="G46" s="110">
        <f>E46+F46</f>
        <v>5001</v>
      </c>
    </row>
    <row r="47" spans="1:7">
      <c r="A47" s="224">
        <v>31</v>
      </c>
      <c r="B47" s="225"/>
      <c r="C47" s="226"/>
      <c r="D47" s="113" t="s">
        <v>15</v>
      </c>
      <c r="E47" s="76">
        <v>5601</v>
      </c>
      <c r="F47" s="76">
        <v>-600</v>
      </c>
      <c r="G47" s="76">
        <f>E47+F47</f>
        <v>5001</v>
      </c>
    </row>
    <row r="48" spans="1:7" ht="30">
      <c r="A48" s="221">
        <v>4</v>
      </c>
      <c r="B48" s="222"/>
      <c r="C48" s="223"/>
      <c r="D48" s="75" t="s">
        <v>74</v>
      </c>
      <c r="E48" s="117">
        <v>0</v>
      </c>
      <c r="F48" s="117">
        <v>0</v>
      </c>
      <c r="G48" s="117">
        <v>0</v>
      </c>
    </row>
    <row r="49" spans="1:9" ht="30">
      <c r="A49" s="224">
        <v>42</v>
      </c>
      <c r="B49" s="225"/>
      <c r="C49" s="226"/>
      <c r="D49" s="113" t="s">
        <v>34</v>
      </c>
      <c r="E49" s="76">
        <v>0</v>
      </c>
      <c r="F49" s="76">
        <v>0</v>
      </c>
      <c r="G49" s="76">
        <f>E49+F49</f>
        <v>0</v>
      </c>
    </row>
    <row r="50" spans="1:9" ht="30">
      <c r="A50" s="227" t="s">
        <v>75</v>
      </c>
      <c r="B50" s="228"/>
      <c r="C50" s="229"/>
      <c r="D50" s="106" t="s">
        <v>76</v>
      </c>
      <c r="E50" s="116">
        <f>E51+E54</f>
        <v>22009</v>
      </c>
      <c r="F50" s="116">
        <f t="shared" ref="F50:G50" si="22">F51+F54</f>
        <v>1400</v>
      </c>
      <c r="G50" s="116">
        <f t="shared" si="22"/>
        <v>23409</v>
      </c>
    </row>
    <row r="51" spans="1:9" ht="30">
      <c r="A51" s="218" t="s">
        <v>58</v>
      </c>
      <c r="B51" s="219"/>
      <c r="C51" s="220"/>
      <c r="D51" s="108" t="s">
        <v>59</v>
      </c>
      <c r="E51" s="109">
        <f>E52</f>
        <v>133</v>
      </c>
      <c r="F51" s="109">
        <f t="shared" ref="F51" si="23">F52</f>
        <v>0</v>
      </c>
      <c r="G51" s="109">
        <f t="shared" ref="G51:G58" si="24">E51+F51</f>
        <v>133</v>
      </c>
    </row>
    <row r="52" spans="1:9">
      <c r="A52" s="221">
        <v>3</v>
      </c>
      <c r="B52" s="222"/>
      <c r="C52" s="223"/>
      <c r="D52" s="75" t="s">
        <v>14</v>
      </c>
      <c r="E52" s="110">
        <f>E53</f>
        <v>133</v>
      </c>
      <c r="F52" s="110">
        <f t="shared" ref="F52" si="25">F53</f>
        <v>0</v>
      </c>
      <c r="G52" s="110">
        <f t="shared" si="24"/>
        <v>133</v>
      </c>
    </row>
    <row r="53" spans="1:9">
      <c r="A53" s="224">
        <v>32</v>
      </c>
      <c r="B53" s="225"/>
      <c r="C53" s="226"/>
      <c r="D53" s="113" t="s">
        <v>27</v>
      </c>
      <c r="E53" s="76">
        <v>133</v>
      </c>
      <c r="F53" s="76">
        <v>0</v>
      </c>
      <c r="G53" s="76">
        <f t="shared" si="24"/>
        <v>133</v>
      </c>
    </row>
    <row r="54" spans="1:9" ht="30">
      <c r="A54" s="218" t="s">
        <v>77</v>
      </c>
      <c r="B54" s="219"/>
      <c r="C54" s="220"/>
      <c r="D54" s="108" t="s">
        <v>78</v>
      </c>
      <c r="E54" s="114">
        <f>E55+E57</f>
        <v>21876</v>
      </c>
      <c r="F54" s="114">
        <f t="shared" ref="F54" si="26">F55+F57</f>
        <v>1400</v>
      </c>
      <c r="G54" s="109">
        <f t="shared" si="24"/>
        <v>23276</v>
      </c>
      <c r="I54" s="3"/>
    </row>
    <row r="55" spans="1:9">
      <c r="A55" s="221">
        <v>3</v>
      </c>
      <c r="B55" s="222"/>
      <c r="C55" s="223"/>
      <c r="D55" s="75" t="s">
        <v>14</v>
      </c>
      <c r="E55" s="110">
        <f>E56</f>
        <v>18376</v>
      </c>
      <c r="F55" s="110">
        <f t="shared" ref="F55" si="27">F56</f>
        <v>-3600</v>
      </c>
      <c r="G55" s="110">
        <f t="shared" si="24"/>
        <v>14776</v>
      </c>
      <c r="I55" s="3"/>
    </row>
    <row r="56" spans="1:9" ht="24.75" customHeight="1">
      <c r="A56" s="224">
        <v>32</v>
      </c>
      <c r="B56" s="225"/>
      <c r="C56" s="226"/>
      <c r="D56" s="113" t="s">
        <v>27</v>
      </c>
      <c r="E56" s="76">
        <v>18376</v>
      </c>
      <c r="F56" s="76">
        <v>-3600</v>
      </c>
      <c r="G56" s="76">
        <f t="shared" si="24"/>
        <v>14776</v>
      </c>
    </row>
    <row r="57" spans="1:9" ht="30">
      <c r="A57" s="221">
        <v>4</v>
      </c>
      <c r="B57" s="222"/>
      <c r="C57" s="223"/>
      <c r="D57" s="75" t="s">
        <v>74</v>
      </c>
      <c r="E57" s="117">
        <f>E58</f>
        <v>3500</v>
      </c>
      <c r="F57" s="117">
        <f t="shared" ref="F57" si="28">F58</f>
        <v>5000</v>
      </c>
      <c r="G57" s="110">
        <f t="shared" si="24"/>
        <v>8500</v>
      </c>
    </row>
    <row r="58" spans="1:9" ht="30">
      <c r="A58" s="224">
        <v>42</v>
      </c>
      <c r="B58" s="225"/>
      <c r="C58" s="226"/>
      <c r="D58" s="113" t="s">
        <v>34</v>
      </c>
      <c r="E58" s="76">
        <v>3500</v>
      </c>
      <c r="F58" s="76">
        <v>5000</v>
      </c>
      <c r="G58" s="76">
        <f t="shared" si="24"/>
        <v>8500</v>
      </c>
    </row>
    <row r="59" spans="1:9">
      <c r="A59" s="227" t="s">
        <v>79</v>
      </c>
      <c r="B59" s="228"/>
      <c r="C59" s="229"/>
      <c r="D59" s="106" t="s">
        <v>80</v>
      </c>
      <c r="E59" s="107">
        <f>E60+E63+E66+E70+E73</f>
        <v>11748</v>
      </c>
      <c r="F59" s="107">
        <f t="shared" ref="F59:G59" si="29">F60+F63+F66+F70+F73</f>
        <v>18210</v>
      </c>
      <c r="G59" s="107">
        <f t="shared" si="29"/>
        <v>29958</v>
      </c>
    </row>
    <row r="60" spans="1:9" ht="30">
      <c r="A60" s="218" t="s">
        <v>58</v>
      </c>
      <c r="B60" s="219"/>
      <c r="C60" s="220"/>
      <c r="D60" s="108" t="s">
        <v>59</v>
      </c>
      <c r="E60" s="109">
        <f>E61</f>
        <v>1661</v>
      </c>
      <c r="F60" s="109">
        <f>F61</f>
        <v>0</v>
      </c>
      <c r="G60" s="109">
        <f t="shared" ref="G60:G75" si="30">E60+F60</f>
        <v>1661</v>
      </c>
    </row>
    <row r="61" spans="1:9" ht="30">
      <c r="A61" s="221">
        <v>4</v>
      </c>
      <c r="B61" s="222"/>
      <c r="C61" s="223"/>
      <c r="D61" s="75" t="s">
        <v>16</v>
      </c>
      <c r="E61" s="110">
        <f>E62</f>
        <v>1661</v>
      </c>
      <c r="F61" s="110">
        <f>F62</f>
        <v>0</v>
      </c>
      <c r="G61" s="110">
        <f t="shared" si="30"/>
        <v>1661</v>
      </c>
    </row>
    <row r="62" spans="1:9" ht="45">
      <c r="A62" s="224">
        <v>41</v>
      </c>
      <c r="B62" s="225"/>
      <c r="C62" s="226"/>
      <c r="D62" s="113" t="s">
        <v>17</v>
      </c>
      <c r="E62" s="76">
        <v>1661</v>
      </c>
      <c r="F62" s="76"/>
      <c r="G62" s="76">
        <f t="shared" si="30"/>
        <v>1661</v>
      </c>
    </row>
    <row r="63" spans="1:9">
      <c r="A63" s="218" t="s">
        <v>60</v>
      </c>
      <c r="B63" s="219"/>
      <c r="C63" s="220"/>
      <c r="D63" s="108" t="s">
        <v>81</v>
      </c>
      <c r="E63" s="109">
        <v>0</v>
      </c>
      <c r="F63" s="109">
        <v>0</v>
      </c>
      <c r="G63" s="109">
        <f t="shared" si="30"/>
        <v>0</v>
      </c>
    </row>
    <row r="64" spans="1:9" ht="30">
      <c r="A64" s="221">
        <v>4</v>
      </c>
      <c r="B64" s="222"/>
      <c r="C64" s="223"/>
      <c r="D64" s="75" t="s">
        <v>16</v>
      </c>
      <c r="E64" s="110">
        <v>0</v>
      </c>
      <c r="F64" s="110">
        <v>0</v>
      </c>
      <c r="G64" s="110">
        <f t="shared" si="30"/>
        <v>0</v>
      </c>
    </row>
    <row r="65" spans="1:7" ht="30">
      <c r="A65" s="224">
        <v>42</v>
      </c>
      <c r="B65" s="225"/>
      <c r="C65" s="226"/>
      <c r="D65" s="113" t="s">
        <v>34</v>
      </c>
      <c r="E65" s="76">
        <v>0</v>
      </c>
      <c r="F65" s="76">
        <v>0</v>
      </c>
      <c r="G65" s="76">
        <f t="shared" si="30"/>
        <v>0</v>
      </c>
    </row>
    <row r="66" spans="1:7">
      <c r="A66" s="218" t="s">
        <v>62</v>
      </c>
      <c r="B66" s="219"/>
      <c r="C66" s="220"/>
      <c r="D66" s="108" t="s">
        <v>81</v>
      </c>
      <c r="E66" s="109">
        <f>E67</f>
        <v>10087</v>
      </c>
      <c r="F66" s="109">
        <f t="shared" ref="F66" si="31">F67</f>
        <v>3100</v>
      </c>
      <c r="G66" s="109">
        <f t="shared" si="30"/>
        <v>13187</v>
      </c>
    </row>
    <row r="67" spans="1:7" ht="30">
      <c r="A67" s="221">
        <v>4</v>
      </c>
      <c r="B67" s="222"/>
      <c r="C67" s="223"/>
      <c r="D67" s="75" t="s">
        <v>16</v>
      </c>
      <c r="E67" s="110">
        <f>E69</f>
        <v>10087</v>
      </c>
      <c r="F67" s="110">
        <f t="shared" ref="F67" si="32">F69</f>
        <v>3100</v>
      </c>
      <c r="G67" s="110">
        <f t="shared" si="30"/>
        <v>13187</v>
      </c>
    </row>
    <row r="68" spans="1:7" ht="45">
      <c r="A68" s="224">
        <v>41</v>
      </c>
      <c r="B68" s="225"/>
      <c r="C68" s="226"/>
      <c r="D68" s="113" t="s">
        <v>17</v>
      </c>
      <c r="E68" s="76">
        <v>0</v>
      </c>
      <c r="F68" s="76">
        <v>0</v>
      </c>
      <c r="G68" s="76">
        <f t="shared" si="30"/>
        <v>0</v>
      </c>
    </row>
    <row r="69" spans="1:7" ht="30">
      <c r="A69" s="224">
        <v>42</v>
      </c>
      <c r="B69" s="225"/>
      <c r="C69" s="226"/>
      <c r="D69" s="113" t="s">
        <v>34</v>
      </c>
      <c r="E69" s="76">
        <v>10087</v>
      </c>
      <c r="F69" s="76">
        <v>3100</v>
      </c>
      <c r="G69" s="76">
        <f t="shared" si="30"/>
        <v>13187</v>
      </c>
    </row>
    <row r="70" spans="1:7" ht="30">
      <c r="A70" s="218" t="s">
        <v>64</v>
      </c>
      <c r="B70" s="219"/>
      <c r="C70" s="220"/>
      <c r="D70" s="108" t="s">
        <v>82</v>
      </c>
      <c r="E70" s="109">
        <v>0</v>
      </c>
      <c r="F70" s="109">
        <f>F71</f>
        <v>210</v>
      </c>
      <c r="G70" s="109">
        <f t="shared" si="30"/>
        <v>210</v>
      </c>
    </row>
    <row r="71" spans="1:7" ht="30">
      <c r="A71" s="221">
        <v>4</v>
      </c>
      <c r="B71" s="222"/>
      <c r="C71" s="223"/>
      <c r="D71" s="75" t="s">
        <v>16</v>
      </c>
      <c r="E71" s="110">
        <v>0</v>
      </c>
      <c r="F71" s="110">
        <f>F72</f>
        <v>210</v>
      </c>
      <c r="G71" s="110">
        <f t="shared" si="30"/>
        <v>210</v>
      </c>
    </row>
    <row r="72" spans="1:7" ht="30">
      <c r="A72" s="224">
        <v>42</v>
      </c>
      <c r="B72" s="225"/>
      <c r="C72" s="226"/>
      <c r="D72" s="113" t="s">
        <v>34</v>
      </c>
      <c r="E72" s="76">
        <v>0</v>
      </c>
      <c r="F72" s="76">
        <v>210</v>
      </c>
      <c r="G72" s="76">
        <f t="shared" si="30"/>
        <v>210</v>
      </c>
    </row>
    <row r="73" spans="1:7" ht="30">
      <c r="A73" s="218" t="s">
        <v>66</v>
      </c>
      <c r="B73" s="219"/>
      <c r="C73" s="220"/>
      <c r="D73" s="108" t="s">
        <v>83</v>
      </c>
      <c r="E73" s="109">
        <v>0</v>
      </c>
      <c r="F73" s="109">
        <f>F74</f>
        <v>14900</v>
      </c>
      <c r="G73" s="109">
        <f t="shared" si="30"/>
        <v>14900</v>
      </c>
    </row>
    <row r="74" spans="1:7" ht="30">
      <c r="A74" s="221">
        <v>4</v>
      </c>
      <c r="B74" s="222"/>
      <c r="C74" s="223"/>
      <c r="D74" s="75" t="s">
        <v>16</v>
      </c>
      <c r="E74" s="110">
        <v>0</v>
      </c>
      <c r="F74" s="110">
        <f>F75</f>
        <v>14900</v>
      </c>
      <c r="G74" s="110">
        <f t="shared" si="30"/>
        <v>14900</v>
      </c>
    </row>
    <row r="75" spans="1:7" ht="30">
      <c r="A75" s="224">
        <v>42</v>
      </c>
      <c r="B75" s="225"/>
      <c r="C75" s="226"/>
      <c r="D75" s="113" t="s">
        <v>34</v>
      </c>
      <c r="E75" s="76">
        <v>0</v>
      </c>
      <c r="F75" s="76">
        <v>14900</v>
      </c>
      <c r="G75" s="76">
        <f t="shared" si="30"/>
        <v>14900</v>
      </c>
    </row>
    <row r="77" spans="1:7" ht="15.75">
      <c r="B77" s="5"/>
      <c r="C77" s="5"/>
      <c r="D77" s="5"/>
    </row>
    <row r="78" spans="1:7" ht="15.75">
      <c r="A78" s="239"/>
      <c r="B78" s="239"/>
      <c r="C78" s="239"/>
      <c r="D78" s="239"/>
    </row>
    <row r="79" spans="1:7" ht="15.75">
      <c r="A79" s="239"/>
      <c r="B79" s="239"/>
      <c r="C79" s="239"/>
      <c r="D79" s="239"/>
    </row>
    <row r="80" spans="1:7" ht="15.75">
      <c r="E80" s="237"/>
      <c r="F80" s="237"/>
      <c r="G80" s="237"/>
    </row>
    <row r="81" spans="5:7" ht="15.75">
      <c r="E81" s="237"/>
      <c r="F81" s="237"/>
      <c r="G81" s="237"/>
    </row>
  </sheetData>
  <mergeCells count="72">
    <mergeCell ref="A2:G2"/>
    <mergeCell ref="E80:G80"/>
    <mergeCell ref="E81:G81"/>
    <mergeCell ref="A3:G3"/>
    <mergeCell ref="A4:G4"/>
    <mergeCell ref="A5:G5"/>
    <mergeCell ref="A78:D78"/>
    <mergeCell ref="A79:D79"/>
    <mergeCell ref="A11:C11"/>
    <mergeCell ref="A12:C12"/>
    <mergeCell ref="B13:C13"/>
    <mergeCell ref="B14:C14"/>
    <mergeCell ref="A19:C19"/>
    <mergeCell ref="A15:C15"/>
    <mergeCell ref="A16:C16"/>
    <mergeCell ref="A18:C18"/>
    <mergeCell ref="A35:C35"/>
    <mergeCell ref="A36:C36"/>
    <mergeCell ref="A28:C28"/>
    <mergeCell ref="A29:C29"/>
    <mergeCell ref="A30:C30"/>
    <mergeCell ref="A31:C31"/>
    <mergeCell ref="A32:C32"/>
    <mergeCell ref="A7:C7"/>
    <mergeCell ref="A10:C10"/>
    <mergeCell ref="A33:C33"/>
    <mergeCell ref="A34:C34"/>
    <mergeCell ref="A25:C25"/>
    <mergeCell ref="A26:C26"/>
    <mergeCell ref="A9:C9"/>
    <mergeCell ref="A22:C22"/>
    <mergeCell ref="A23:C23"/>
    <mergeCell ref="A24:C24"/>
    <mergeCell ref="A41:C41"/>
    <mergeCell ref="A42:C42"/>
    <mergeCell ref="A43:C43"/>
    <mergeCell ref="A44:C44"/>
    <mergeCell ref="A37:C37"/>
    <mergeCell ref="A38:C38"/>
    <mergeCell ref="A39:C39"/>
    <mergeCell ref="A40:C40"/>
    <mergeCell ref="A51:C51"/>
    <mergeCell ref="A52:C52"/>
    <mergeCell ref="A53:C53"/>
    <mergeCell ref="A45:C45"/>
    <mergeCell ref="A46:C46"/>
    <mergeCell ref="A47:C47"/>
    <mergeCell ref="A48:C48"/>
    <mergeCell ref="A49:C49"/>
    <mergeCell ref="A50:C50"/>
    <mergeCell ref="A72:C72"/>
    <mergeCell ref="A73:C73"/>
    <mergeCell ref="A74:C74"/>
    <mergeCell ref="A75:C75"/>
    <mergeCell ref="A66:C66"/>
    <mergeCell ref="A67:C67"/>
    <mergeCell ref="A68:C68"/>
    <mergeCell ref="A69:C69"/>
    <mergeCell ref="A70:C70"/>
    <mergeCell ref="A61:C61"/>
    <mergeCell ref="A62:C62"/>
    <mergeCell ref="A71:C71"/>
    <mergeCell ref="A60:C60"/>
    <mergeCell ref="A59:C59"/>
    <mergeCell ref="A63:C63"/>
    <mergeCell ref="A64:C64"/>
    <mergeCell ref="A65:C65"/>
    <mergeCell ref="A54:C54"/>
    <mergeCell ref="A55:C55"/>
    <mergeCell ref="A56:C56"/>
    <mergeCell ref="A57:C57"/>
    <mergeCell ref="A58:C58"/>
  </mergeCells>
  <pageMargins left="0.70866141732283472" right="0.70866141732283472" top="0.74803149606299213" bottom="0.74803149606299213" header="0.31496062992125984" footer="0.31496062992125984"/>
  <pageSetup paperSize="9" scale="64" fitToHeight="0" orientation="portrait" r:id="rId1"/>
  <headerFooter>
    <oddFoote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17"/>
  <sheetViews>
    <sheetView topLeftCell="A95" workbookViewId="0">
      <selection sqref="A1:I116"/>
    </sheetView>
  </sheetViews>
  <sheetFormatPr defaultRowHeight="15"/>
  <cols>
    <col min="9" max="9" width="11" customWidth="1"/>
  </cols>
  <sheetData>
    <row r="1" spans="1:9">
      <c r="A1" s="215" t="s">
        <v>101</v>
      </c>
      <c r="B1" s="215"/>
      <c r="C1" s="215"/>
      <c r="D1" s="215"/>
      <c r="E1" s="215"/>
      <c r="F1" s="215"/>
      <c r="G1" s="215"/>
      <c r="H1" s="215"/>
      <c r="I1" s="215"/>
    </row>
    <row r="2" spans="1:9" ht="15.75">
      <c r="A2" s="162"/>
      <c r="B2" s="163"/>
      <c r="C2" s="163"/>
      <c r="D2" s="163"/>
      <c r="E2" s="163"/>
      <c r="F2" s="163"/>
      <c r="G2" s="163"/>
      <c r="H2" s="163"/>
      <c r="I2" s="163"/>
    </row>
    <row r="3" spans="1:9" ht="29.25" customHeight="1">
      <c r="A3" s="260" t="s">
        <v>284</v>
      </c>
      <c r="B3" s="260"/>
      <c r="C3" s="260"/>
      <c r="D3" s="260"/>
      <c r="E3" s="260"/>
      <c r="F3" s="260"/>
      <c r="G3" s="260"/>
      <c r="H3" s="260"/>
      <c r="I3" s="260"/>
    </row>
    <row r="4" spans="1:9" ht="15" customHeight="1">
      <c r="A4" s="249" t="s">
        <v>195</v>
      </c>
      <c r="B4" s="249"/>
      <c r="C4" s="249"/>
      <c r="D4" s="249"/>
      <c r="E4" s="249"/>
      <c r="F4" s="249"/>
      <c r="G4" s="249"/>
      <c r="H4" s="249"/>
      <c r="I4" s="249"/>
    </row>
    <row r="5" spans="1:9" ht="15.75">
      <c r="A5" s="162"/>
      <c r="B5" s="163"/>
      <c r="C5" s="163"/>
      <c r="D5" s="163"/>
      <c r="E5" s="163"/>
      <c r="F5" s="163"/>
      <c r="G5" s="163"/>
      <c r="H5" s="163"/>
      <c r="I5" s="163"/>
    </row>
    <row r="6" spans="1:9" ht="15.75">
      <c r="A6" s="261" t="s">
        <v>163</v>
      </c>
      <c r="B6" s="261"/>
      <c r="C6" s="261"/>
      <c r="D6" s="261"/>
      <c r="E6" s="261"/>
      <c r="F6" s="261"/>
      <c r="G6" s="261"/>
      <c r="H6" s="261"/>
      <c r="I6" s="261"/>
    </row>
    <row r="7" spans="1:9" ht="15.75">
      <c r="A7" s="118"/>
    </row>
    <row r="8" spans="1:9" s="8" customFormat="1" ht="99.75" customHeight="1">
      <c r="A8" s="243" t="s">
        <v>259</v>
      </c>
      <c r="B8" s="243"/>
      <c r="C8" s="243"/>
      <c r="D8" s="243"/>
      <c r="E8" s="243"/>
      <c r="F8" s="243"/>
      <c r="G8" s="243"/>
      <c r="H8" s="243"/>
      <c r="I8" s="243"/>
    </row>
    <row r="9" spans="1:9" ht="243" customHeight="1">
      <c r="A9" s="244" t="s">
        <v>271</v>
      </c>
      <c r="B9" s="254"/>
      <c r="C9" s="254"/>
      <c r="D9" s="254"/>
      <c r="E9" s="254"/>
      <c r="F9" s="254"/>
      <c r="G9" s="254"/>
      <c r="H9" s="254"/>
      <c r="I9" s="254"/>
    </row>
    <row r="10" spans="1:9" ht="16.5" customHeight="1">
      <c r="A10" s="259" t="s">
        <v>231</v>
      </c>
      <c r="B10" s="259"/>
      <c r="C10" s="259"/>
      <c r="D10" s="259"/>
      <c r="E10" s="259"/>
      <c r="F10" s="259"/>
      <c r="G10" s="259"/>
      <c r="H10" s="259"/>
      <c r="I10" s="259"/>
    </row>
    <row r="11" spans="1:9">
      <c r="A11" s="119" t="s">
        <v>232</v>
      </c>
      <c r="B11" s="142"/>
      <c r="C11" s="142"/>
      <c r="D11" s="142"/>
      <c r="E11" s="142"/>
      <c r="F11" s="142"/>
      <c r="G11" s="142"/>
      <c r="H11" s="142"/>
      <c r="I11" s="142"/>
    </row>
    <row r="12" spans="1:9">
      <c r="A12" s="242" t="s">
        <v>143</v>
      </c>
      <c r="B12" s="242"/>
      <c r="C12" s="242"/>
      <c r="D12" s="242"/>
      <c r="E12" s="242"/>
      <c r="F12" s="242"/>
      <c r="G12" s="242"/>
      <c r="H12" s="242"/>
      <c r="I12" s="242"/>
    </row>
    <row r="13" spans="1:9" ht="27.75" customHeight="1">
      <c r="A13" s="243" t="s">
        <v>182</v>
      </c>
      <c r="B13" s="243"/>
      <c r="C13" s="243"/>
      <c r="D13" s="243"/>
      <c r="E13" s="243"/>
      <c r="F13" s="243"/>
      <c r="G13" s="243"/>
      <c r="H13" s="243"/>
      <c r="I13" s="243"/>
    </row>
    <row r="14" spans="1:9" ht="50.25" customHeight="1">
      <c r="A14" s="243" t="s">
        <v>233</v>
      </c>
      <c r="B14" s="243"/>
      <c r="C14" s="243"/>
      <c r="D14" s="243"/>
      <c r="E14" s="243"/>
      <c r="F14" s="243"/>
      <c r="G14" s="243"/>
      <c r="H14" s="243"/>
      <c r="I14" s="243"/>
    </row>
    <row r="15" spans="1:9" ht="29.25" customHeight="1">
      <c r="A15" s="243" t="s">
        <v>204</v>
      </c>
      <c r="B15" s="243"/>
      <c r="C15" s="243"/>
      <c r="D15" s="243"/>
      <c r="E15" s="243"/>
      <c r="F15" s="243"/>
      <c r="G15" s="243"/>
      <c r="H15" s="243"/>
      <c r="I15" s="243"/>
    </row>
    <row r="16" spans="1:9" ht="30" customHeight="1">
      <c r="A16" s="248" t="s">
        <v>234</v>
      </c>
      <c r="B16" s="248"/>
      <c r="C16" s="248"/>
      <c r="D16" s="248"/>
      <c r="E16" s="248"/>
      <c r="F16" s="248"/>
      <c r="G16" s="248"/>
      <c r="H16" s="248"/>
      <c r="I16" s="248"/>
    </row>
    <row r="17" spans="1:9" ht="33" customHeight="1">
      <c r="A17" s="248" t="s">
        <v>164</v>
      </c>
      <c r="B17" s="248"/>
      <c r="C17" s="248"/>
      <c r="D17" s="248"/>
      <c r="E17" s="248"/>
      <c r="F17" s="248"/>
      <c r="G17" s="248"/>
      <c r="H17" s="248"/>
      <c r="I17" s="248"/>
    </row>
    <row r="18" spans="1:9">
      <c r="A18" s="119" t="s">
        <v>103</v>
      </c>
      <c r="B18" s="142"/>
      <c r="C18" s="142"/>
      <c r="D18" s="142"/>
      <c r="E18" s="142"/>
      <c r="F18" s="142"/>
      <c r="G18" s="142"/>
      <c r="H18" s="142"/>
      <c r="I18" s="142"/>
    </row>
    <row r="19" spans="1:9" ht="96" customHeight="1">
      <c r="A19" s="252" t="s">
        <v>235</v>
      </c>
      <c r="B19" s="252"/>
      <c r="C19" s="252"/>
      <c r="D19" s="252"/>
      <c r="E19" s="252"/>
      <c r="F19" s="252"/>
      <c r="G19" s="252"/>
      <c r="H19" s="252"/>
      <c r="I19" s="252"/>
    </row>
    <row r="20" spans="1:9" ht="32.25" customHeight="1">
      <c r="A20" s="248" t="s">
        <v>236</v>
      </c>
      <c r="B20" s="248"/>
      <c r="C20" s="248"/>
      <c r="D20" s="248"/>
      <c r="E20" s="248"/>
      <c r="F20" s="248"/>
      <c r="G20" s="248"/>
      <c r="H20" s="248"/>
      <c r="I20" s="248"/>
    </row>
    <row r="21" spans="1:9" ht="30" customHeight="1">
      <c r="A21" s="248" t="s">
        <v>183</v>
      </c>
      <c r="B21" s="248"/>
      <c r="C21" s="248"/>
      <c r="D21" s="248"/>
      <c r="E21" s="248"/>
      <c r="F21" s="248"/>
      <c r="G21" s="248"/>
      <c r="H21" s="248"/>
      <c r="I21" s="248"/>
    </row>
    <row r="22" spans="1:9">
      <c r="A22" s="119" t="s">
        <v>104</v>
      </c>
      <c r="B22" s="142"/>
      <c r="C22" s="142"/>
      <c r="D22" s="142"/>
      <c r="E22" s="142"/>
      <c r="F22" s="142"/>
      <c r="G22" s="142"/>
      <c r="H22" s="142"/>
      <c r="I22" s="142"/>
    </row>
    <row r="23" spans="1:9" ht="26.25" customHeight="1">
      <c r="A23" s="252" t="s">
        <v>205</v>
      </c>
      <c r="B23" s="252"/>
      <c r="C23" s="252"/>
      <c r="D23" s="252"/>
      <c r="E23" s="252"/>
      <c r="F23" s="252"/>
      <c r="G23" s="252"/>
      <c r="H23" s="252"/>
      <c r="I23" s="252"/>
    </row>
    <row r="24" spans="1:9">
      <c r="A24" s="119" t="s">
        <v>105</v>
      </c>
      <c r="B24" s="142"/>
      <c r="C24" s="142"/>
      <c r="D24" s="142"/>
      <c r="E24" s="142"/>
      <c r="F24" s="142"/>
      <c r="G24" s="142"/>
      <c r="H24" s="142"/>
      <c r="I24" s="142"/>
    </row>
    <row r="25" spans="1:9" ht="59.25" customHeight="1">
      <c r="A25" s="243" t="s">
        <v>237</v>
      </c>
      <c r="B25" s="243"/>
      <c r="C25" s="243"/>
      <c r="D25" s="243"/>
      <c r="E25" s="243"/>
      <c r="F25" s="243"/>
      <c r="G25" s="243"/>
      <c r="H25" s="243"/>
      <c r="I25" s="243"/>
    </row>
    <row r="26" spans="1:9" ht="27.75" customHeight="1">
      <c r="A26" s="248" t="s">
        <v>238</v>
      </c>
      <c r="B26" s="248"/>
      <c r="C26" s="248"/>
      <c r="D26" s="248"/>
      <c r="E26" s="248"/>
      <c r="F26" s="248"/>
      <c r="G26" s="248"/>
      <c r="H26" s="248"/>
      <c r="I26" s="248"/>
    </row>
    <row r="27" spans="1:9" ht="100.5" customHeight="1">
      <c r="A27" s="255" t="s">
        <v>269</v>
      </c>
      <c r="B27" s="255"/>
      <c r="C27" s="255"/>
      <c r="D27" s="255"/>
      <c r="E27" s="255"/>
      <c r="F27" s="255"/>
      <c r="G27" s="255"/>
      <c r="H27" s="255"/>
      <c r="I27" s="255"/>
    </row>
    <row r="28" spans="1:9" ht="12.75" customHeight="1">
      <c r="A28" s="121" t="s">
        <v>106</v>
      </c>
      <c r="B28" s="142"/>
      <c r="C28" s="142"/>
      <c r="D28" s="142"/>
      <c r="E28" s="142"/>
      <c r="F28" s="142"/>
      <c r="G28" s="142"/>
      <c r="H28" s="142"/>
      <c r="I28" s="142"/>
    </row>
    <row r="29" spans="1:9">
      <c r="A29" s="242" t="s">
        <v>203</v>
      </c>
      <c r="B29" s="242"/>
      <c r="C29" s="242"/>
      <c r="D29" s="242"/>
      <c r="E29" s="242"/>
      <c r="F29" s="242"/>
      <c r="G29" s="242"/>
      <c r="H29" s="242"/>
      <c r="I29" s="242"/>
    </row>
    <row r="30" spans="1:9" ht="32.25" customHeight="1">
      <c r="A30" s="243" t="s">
        <v>260</v>
      </c>
      <c r="B30" s="243"/>
      <c r="C30" s="243"/>
      <c r="D30" s="243"/>
      <c r="E30" s="243"/>
      <c r="F30" s="243"/>
      <c r="G30" s="243"/>
      <c r="H30" s="243"/>
      <c r="I30" s="243"/>
    </row>
    <row r="31" spans="1:9" ht="42" customHeight="1">
      <c r="A31" s="258" t="s">
        <v>239</v>
      </c>
      <c r="B31" s="258"/>
      <c r="C31" s="258"/>
      <c r="D31" s="258"/>
      <c r="E31" s="258"/>
      <c r="F31" s="258"/>
      <c r="G31" s="258"/>
      <c r="H31" s="258"/>
      <c r="I31" s="258"/>
    </row>
    <row r="32" spans="1:9" ht="42" customHeight="1">
      <c r="A32" s="171"/>
      <c r="B32" s="171"/>
      <c r="C32" s="171"/>
      <c r="D32" s="171"/>
      <c r="E32" s="171"/>
      <c r="F32" s="171"/>
      <c r="G32" s="171"/>
      <c r="H32" s="171"/>
      <c r="I32" s="171"/>
    </row>
    <row r="33" spans="1:10" ht="39" customHeight="1">
      <c r="A33" s="257" t="s">
        <v>107</v>
      </c>
      <c r="B33" s="257"/>
      <c r="C33" s="257"/>
      <c r="D33" s="257"/>
      <c r="E33" s="257"/>
      <c r="F33" s="257"/>
      <c r="G33" s="257"/>
      <c r="H33" s="257"/>
      <c r="I33" s="257"/>
    </row>
    <row r="34" spans="1:10">
      <c r="A34" s="119"/>
      <c r="B34" s="142"/>
      <c r="C34" s="142"/>
      <c r="D34" s="142"/>
      <c r="E34" s="142"/>
      <c r="F34" s="142"/>
      <c r="G34" s="142"/>
      <c r="H34" s="142"/>
      <c r="I34" s="142"/>
    </row>
    <row r="35" spans="1:10" ht="63" customHeight="1">
      <c r="A35" s="245" t="s">
        <v>240</v>
      </c>
      <c r="B35" s="243"/>
      <c r="C35" s="243"/>
      <c r="D35" s="243"/>
      <c r="E35" s="243"/>
      <c r="F35" s="243"/>
      <c r="G35" s="243"/>
      <c r="H35" s="243"/>
      <c r="I35" s="243"/>
    </row>
    <row r="36" spans="1:10" ht="380.25" customHeight="1">
      <c r="A36" s="244" t="s">
        <v>272</v>
      </c>
      <c r="B36" s="256"/>
      <c r="C36" s="256"/>
      <c r="D36" s="256"/>
      <c r="E36" s="256"/>
      <c r="F36" s="256"/>
      <c r="G36" s="256"/>
      <c r="H36" s="256"/>
      <c r="I36" s="256"/>
      <c r="J36" s="10"/>
    </row>
    <row r="37" spans="1:10" ht="180" customHeight="1">
      <c r="A37" s="244" t="s">
        <v>273</v>
      </c>
      <c r="B37" s="244"/>
      <c r="C37" s="244"/>
      <c r="D37" s="244"/>
      <c r="E37" s="244"/>
      <c r="F37" s="244"/>
      <c r="G37" s="244"/>
      <c r="H37" s="244"/>
      <c r="I37" s="244"/>
      <c r="J37" s="10"/>
    </row>
    <row r="38" spans="1:10" ht="104.25" customHeight="1">
      <c r="A38" s="244" t="s">
        <v>274</v>
      </c>
      <c r="B38" s="244"/>
      <c r="C38" s="244"/>
      <c r="D38" s="244"/>
      <c r="E38" s="244"/>
      <c r="F38" s="244"/>
      <c r="G38" s="244"/>
      <c r="H38" s="244"/>
      <c r="I38" s="244"/>
      <c r="J38" s="10"/>
    </row>
    <row r="39" spans="1:10" ht="33" customHeight="1">
      <c r="A39" s="253" t="s">
        <v>206</v>
      </c>
      <c r="B39" s="253"/>
      <c r="C39" s="253"/>
      <c r="D39" s="253"/>
      <c r="E39" s="253"/>
      <c r="F39" s="253"/>
      <c r="G39" s="253"/>
      <c r="H39" s="253"/>
      <c r="I39" s="253"/>
    </row>
    <row r="40" spans="1:10" ht="31.5" customHeight="1">
      <c r="A40" s="253" t="s">
        <v>207</v>
      </c>
      <c r="B40" s="253"/>
      <c r="C40" s="253"/>
      <c r="D40" s="253"/>
      <c r="E40" s="253"/>
      <c r="F40" s="253"/>
      <c r="G40" s="253"/>
      <c r="H40" s="253"/>
      <c r="I40" s="253"/>
    </row>
    <row r="41" spans="1:10" ht="28.5" customHeight="1">
      <c r="A41" s="253" t="s">
        <v>208</v>
      </c>
      <c r="B41" s="253"/>
      <c r="C41" s="253"/>
      <c r="D41" s="253"/>
      <c r="E41" s="253"/>
      <c r="F41" s="253"/>
      <c r="G41" s="253"/>
      <c r="H41" s="253"/>
      <c r="I41" s="253"/>
    </row>
    <row r="42" spans="1:10" ht="45.75" customHeight="1">
      <c r="A42" s="253" t="s">
        <v>241</v>
      </c>
      <c r="B42" s="253"/>
      <c r="C42" s="253"/>
      <c r="D42" s="253"/>
      <c r="E42" s="253"/>
      <c r="F42" s="253"/>
      <c r="G42" s="253"/>
      <c r="H42" s="253"/>
      <c r="I42" s="253"/>
    </row>
    <row r="43" spans="1:10" ht="61.5" customHeight="1">
      <c r="A43" s="253" t="s">
        <v>242</v>
      </c>
      <c r="B43" s="253"/>
      <c r="C43" s="253"/>
      <c r="D43" s="253"/>
      <c r="E43" s="253"/>
      <c r="F43" s="253"/>
      <c r="G43" s="253"/>
      <c r="H43" s="253"/>
      <c r="I43" s="253"/>
    </row>
    <row r="44" spans="1:10" ht="19.5" customHeight="1">
      <c r="A44" s="119" t="s">
        <v>165</v>
      </c>
      <c r="B44" s="142"/>
      <c r="C44" s="142"/>
      <c r="D44" s="142"/>
      <c r="E44" s="142"/>
      <c r="F44" s="142"/>
      <c r="G44" s="142"/>
      <c r="H44" s="142"/>
      <c r="I44" s="142"/>
    </row>
    <row r="45" spans="1:10" ht="132.75" customHeight="1">
      <c r="A45" s="247" t="s">
        <v>270</v>
      </c>
      <c r="B45" s="247"/>
      <c r="C45" s="247"/>
      <c r="D45" s="247"/>
      <c r="E45" s="247"/>
      <c r="F45" s="247"/>
      <c r="G45" s="247"/>
      <c r="H45" s="247"/>
      <c r="I45" s="247"/>
    </row>
    <row r="46" spans="1:10" ht="44.25" customHeight="1">
      <c r="A46" s="243" t="s">
        <v>243</v>
      </c>
      <c r="B46" s="243"/>
      <c r="C46" s="243"/>
      <c r="D46" s="243"/>
      <c r="E46" s="243"/>
      <c r="F46" s="243"/>
      <c r="G46" s="243"/>
      <c r="H46" s="243"/>
      <c r="I46" s="243"/>
    </row>
    <row r="47" spans="1:10" ht="123" customHeight="1">
      <c r="A47" s="251" t="s">
        <v>261</v>
      </c>
      <c r="B47" s="251"/>
      <c r="C47" s="251"/>
      <c r="D47" s="251"/>
      <c r="E47" s="251"/>
      <c r="F47" s="251"/>
      <c r="G47" s="251"/>
      <c r="H47" s="251"/>
      <c r="I47" s="251"/>
    </row>
    <row r="48" spans="1:10">
      <c r="A48" s="119"/>
      <c r="B48" s="142"/>
      <c r="C48" s="142"/>
      <c r="D48" s="142"/>
      <c r="E48" s="142"/>
      <c r="F48" s="142"/>
      <c r="G48" s="142"/>
      <c r="H48" s="142"/>
      <c r="I48" s="142"/>
    </row>
    <row r="49" spans="1:9">
      <c r="A49" s="119" t="s">
        <v>166</v>
      </c>
      <c r="B49" s="142"/>
      <c r="C49" s="142"/>
      <c r="D49" s="142"/>
      <c r="E49" s="142"/>
      <c r="F49" s="142"/>
      <c r="G49" s="142"/>
      <c r="H49" s="142"/>
      <c r="I49" s="142"/>
    </row>
    <row r="50" spans="1:9">
      <c r="A50" s="119" t="s">
        <v>184</v>
      </c>
      <c r="B50" s="142"/>
      <c r="C50" s="142"/>
      <c r="D50" s="142"/>
      <c r="E50" s="142"/>
      <c r="F50" s="142"/>
      <c r="G50" s="142"/>
      <c r="H50" s="142"/>
      <c r="I50" s="142"/>
    </row>
    <row r="51" spans="1:9" ht="18.75" customHeight="1">
      <c r="A51" s="252" t="s">
        <v>209</v>
      </c>
      <c r="B51" s="252"/>
      <c r="C51" s="252"/>
      <c r="D51" s="252"/>
      <c r="E51" s="252"/>
      <c r="F51" s="252"/>
      <c r="G51" s="252"/>
      <c r="H51" s="252"/>
      <c r="I51" s="252"/>
    </row>
    <row r="52" spans="1:9" ht="41.25" customHeight="1">
      <c r="A52" s="253" t="s">
        <v>244</v>
      </c>
      <c r="B52" s="253"/>
      <c r="C52" s="253"/>
      <c r="D52" s="253"/>
      <c r="E52" s="253"/>
      <c r="F52" s="253"/>
      <c r="G52" s="253"/>
      <c r="H52" s="253"/>
      <c r="I52" s="253"/>
    </row>
    <row r="53" spans="1:9" ht="42.75" customHeight="1">
      <c r="A53" s="253" t="s">
        <v>185</v>
      </c>
      <c r="B53" s="253"/>
      <c r="C53" s="253"/>
      <c r="D53" s="253"/>
      <c r="E53" s="253"/>
      <c r="F53" s="253"/>
      <c r="G53" s="253"/>
      <c r="H53" s="253"/>
      <c r="I53" s="253"/>
    </row>
    <row r="54" spans="1:9" ht="41.25" customHeight="1">
      <c r="A54" s="243" t="s">
        <v>245</v>
      </c>
      <c r="B54" s="243"/>
      <c r="C54" s="243"/>
      <c r="D54" s="243"/>
      <c r="E54" s="243"/>
      <c r="F54" s="243"/>
      <c r="G54" s="243"/>
      <c r="H54" s="243"/>
      <c r="I54" s="243"/>
    </row>
    <row r="55" spans="1:9" ht="28.5" customHeight="1">
      <c r="A55" s="243" t="s">
        <v>108</v>
      </c>
      <c r="B55" s="243"/>
      <c r="C55" s="243"/>
      <c r="D55" s="243"/>
      <c r="E55" s="243"/>
      <c r="F55" s="243"/>
      <c r="G55" s="243"/>
      <c r="H55" s="243"/>
      <c r="I55" s="243"/>
    </row>
    <row r="56" spans="1:9">
      <c r="A56" s="143"/>
      <c r="B56" s="142"/>
      <c r="C56" s="142"/>
      <c r="D56" s="142"/>
      <c r="E56" s="142"/>
      <c r="F56" s="142"/>
      <c r="G56" s="142"/>
      <c r="H56" s="142"/>
      <c r="I56" s="142"/>
    </row>
    <row r="57" spans="1:9" ht="44.25" customHeight="1">
      <c r="A57" s="248" t="s">
        <v>210</v>
      </c>
      <c r="B57" s="248"/>
      <c r="C57" s="248"/>
      <c r="D57" s="248"/>
      <c r="E57" s="248"/>
      <c r="F57" s="248"/>
      <c r="G57" s="248"/>
      <c r="H57" s="248"/>
      <c r="I57" s="248"/>
    </row>
    <row r="58" spans="1:9">
      <c r="A58" s="143"/>
      <c r="B58" s="142"/>
      <c r="C58" s="142"/>
      <c r="D58" s="142"/>
      <c r="E58" s="142"/>
      <c r="F58" s="142"/>
      <c r="G58" s="142"/>
      <c r="H58" s="142"/>
      <c r="I58" s="142"/>
    </row>
    <row r="59" spans="1:9">
      <c r="A59" s="119" t="s">
        <v>186</v>
      </c>
      <c r="B59" s="142"/>
      <c r="C59" s="142"/>
      <c r="D59" s="142"/>
      <c r="E59" s="142"/>
      <c r="F59" s="142"/>
      <c r="G59" s="142"/>
      <c r="H59" s="142"/>
      <c r="I59" s="142"/>
    </row>
    <row r="60" spans="1:9">
      <c r="A60" s="119" t="s">
        <v>109</v>
      </c>
      <c r="B60" s="142"/>
      <c r="C60" s="142"/>
      <c r="D60" s="142"/>
      <c r="E60" s="142"/>
      <c r="F60" s="142"/>
      <c r="G60" s="142"/>
      <c r="H60" s="142"/>
      <c r="I60" s="142"/>
    </row>
    <row r="61" spans="1:9" ht="41.25" customHeight="1">
      <c r="A61" s="243" t="s">
        <v>211</v>
      </c>
      <c r="B61" s="243"/>
      <c r="C61" s="243"/>
      <c r="D61" s="243"/>
      <c r="E61" s="243"/>
      <c r="F61" s="243"/>
      <c r="G61" s="243"/>
      <c r="H61" s="243"/>
      <c r="I61" s="243"/>
    </row>
    <row r="62" spans="1:9" ht="15.75" customHeight="1">
      <c r="A62" s="243" t="s">
        <v>212</v>
      </c>
      <c r="B62" s="243"/>
      <c r="C62" s="243"/>
      <c r="D62" s="243"/>
      <c r="E62" s="243"/>
      <c r="F62" s="243"/>
      <c r="G62" s="243"/>
      <c r="H62" s="243"/>
      <c r="I62" s="243"/>
    </row>
    <row r="63" spans="1:9">
      <c r="A63" s="143"/>
      <c r="B63" s="142"/>
      <c r="C63" s="142"/>
      <c r="D63" s="142"/>
      <c r="E63" s="142"/>
      <c r="F63" s="142"/>
      <c r="G63" s="142"/>
      <c r="H63" s="142"/>
      <c r="I63" s="142"/>
    </row>
    <row r="64" spans="1:9">
      <c r="A64" s="119" t="s">
        <v>110</v>
      </c>
      <c r="B64" s="142"/>
      <c r="C64" s="142"/>
      <c r="D64" s="142"/>
      <c r="E64" s="142"/>
      <c r="F64" s="142"/>
      <c r="G64" s="142"/>
      <c r="H64" s="142"/>
      <c r="I64" s="142"/>
    </row>
    <row r="65" spans="1:9" ht="30" customHeight="1">
      <c r="A65" s="243" t="s">
        <v>213</v>
      </c>
      <c r="B65" s="243"/>
      <c r="C65" s="243"/>
      <c r="D65" s="243"/>
      <c r="E65" s="243"/>
      <c r="F65" s="243"/>
      <c r="G65" s="243"/>
      <c r="H65" s="243"/>
      <c r="I65" s="243"/>
    </row>
    <row r="66" spans="1:9" ht="27" customHeight="1">
      <c r="A66" s="243" t="s">
        <v>214</v>
      </c>
      <c r="B66" s="243"/>
      <c r="C66" s="243"/>
      <c r="D66" s="243"/>
      <c r="E66" s="243"/>
      <c r="F66" s="243"/>
      <c r="G66" s="243"/>
      <c r="H66" s="243"/>
      <c r="I66" s="243"/>
    </row>
    <row r="67" spans="1:9" ht="30.75" customHeight="1">
      <c r="A67" s="243" t="s">
        <v>215</v>
      </c>
      <c r="B67" s="243"/>
      <c r="C67" s="243"/>
      <c r="D67" s="243"/>
      <c r="E67" s="243"/>
      <c r="F67" s="243"/>
      <c r="G67" s="243"/>
      <c r="H67" s="243"/>
      <c r="I67" s="243"/>
    </row>
    <row r="68" spans="1:9" ht="27.75" customHeight="1">
      <c r="A68" s="243" t="s">
        <v>216</v>
      </c>
      <c r="B68" s="243"/>
      <c r="C68" s="243"/>
      <c r="D68" s="243"/>
      <c r="E68" s="243"/>
      <c r="F68" s="243"/>
      <c r="G68" s="243"/>
      <c r="H68" s="243"/>
      <c r="I68" s="243"/>
    </row>
    <row r="69" spans="1:9" ht="15.75" customHeight="1">
      <c r="A69" s="243" t="s">
        <v>217</v>
      </c>
      <c r="B69" s="243"/>
      <c r="C69" s="243"/>
      <c r="D69" s="243"/>
      <c r="E69" s="243"/>
      <c r="F69" s="243"/>
      <c r="G69" s="243"/>
      <c r="H69" s="243"/>
      <c r="I69" s="243"/>
    </row>
    <row r="70" spans="1:9" ht="28.5" customHeight="1">
      <c r="A70" s="243" t="s">
        <v>246</v>
      </c>
      <c r="B70" s="243"/>
      <c r="C70" s="243"/>
      <c r="D70" s="243"/>
      <c r="E70" s="243"/>
      <c r="F70" s="243"/>
      <c r="G70" s="243"/>
      <c r="H70" s="243"/>
      <c r="I70" s="243"/>
    </row>
    <row r="71" spans="1:9">
      <c r="A71" s="121"/>
      <c r="B71" s="142"/>
      <c r="C71" s="142"/>
      <c r="D71" s="142"/>
      <c r="E71" s="142"/>
      <c r="F71" s="142"/>
      <c r="G71" s="142"/>
      <c r="H71" s="142"/>
      <c r="I71" s="142"/>
    </row>
    <row r="72" spans="1:9">
      <c r="A72" s="119" t="s">
        <v>145</v>
      </c>
      <c r="B72" s="142"/>
      <c r="C72" s="142"/>
      <c r="D72" s="142"/>
      <c r="E72" s="142"/>
      <c r="F72" s="142"/>
      <c r="G72" s="142"/>
      <c r="H72" s="142"/>
      <c r="I72" s="142"/>
    </row>
    <row r="73" spans="1:9" ht="18.75" customHeight="1">
      <c r="A73" s="243" t="s">
        <v>218</v>
      </c>
      <c r="B73" s="243"/>
      <c r="C73" s="243"/>
      <c r="D73" s="243"/>
      <c r="E73" s="243"/>
      <c r="F73" s="243"/>
      <c r="G73" s="243"/>
      <c r="H73" s="243"/>
      <c r="I73" s="243"/>
    </row>
    <row r="74" spans="1:9" ht="29.25" customHeight="1">
      <c r="A74" s="243" t="s">
        <v>247</v>
      </c>
      <c r="B74" s="243"/>
      <c r="C74" s="243"/>
      <c r="D74" s="243"/>
      <c r="E74" s="243"/>
      <c r="F74" s="243"/>
      <c r="G74" s="243"/>
      <c r="H74" s="243"/>
      <c r="I74" s="243"/>
    </row>
    <row r="75" spans="1:9" ht="19.5" customHeight="1">
      <c r="A75" s="243" t="s">
        <v>219</v>
      </c>
      <c r="B75" s="243"/>
      <c r="C75" s="243"/>
      <c r="D75" s="243"/>
      <c r="E75" s="243"/>
      <c r="F75" s="243"/>
      <c r="G75" s="243"/>
      <c r="H75" s="243"/>
      <c r="I75" s="243"/>
    </row>
    <row r="76" spans="1:9" ht="19.5" customHeight="1">
      <c r="A76" s="243" t="s">
        <v>220</v>
      </c>
      <c r="B76" s="243"/>
      <c r="C76" s="243"/>
      <c r="D76" s="243"/>
      <c r="E76" s="243"/>
      <c r="F76" s="243"/>
      <c r="G76" s="243"/>
      <c r="H76" s="243"/>
      <c r="I76" s="243"/>
    </row>
    <row r="77" spans="1:9" ht="19.5" customHeight="1">
      <c r="A77" s="143" t="s">
        <v>111</v>
      </c>
      <c r="B77" s="142"/>
      <c r="C77" s="142"/>
      <c r="D77" s="142"/>
      <c r="E77" s="142"/>
      <c r="F77" s="142"/>
      <c r="G77" s="142"/>
      <c r="H77" s="142"/>
      <c r="I77" s="142"/>
    </row>
    <row r="78" spans="1:9" ht="29.25" customHeight="1">
      <c r="A78" s="243" t="s">
        <v>221</v>
      </c>
      <c r="B78" s="243"/>
      <c r="C78" s="243"/>
      <c r="D78" s="243"/>
      <c r="E78" s="243"/>
      <c r="F78" s="243"/>
      <c r="G78" s="243"/>
      <c r="H78" s="243"/>
      <c r="I78" s="243"/>
    </row>
    <row r="79" spans="1:9" ht="21.75" customHeight="1">
      <c r="A79" s="243" t="s">
        <v>248</v>
      </c>
      <c r="B79" s="243"/>
      <c r="C79" s="243"/>
      <c r="D79" s="243"/>
      <c r="E79" s="243"/>
      <c r="F79" s="243"/>
      <c r="G79" s="243"/>
      <c r="H79" s="243"/>
      <c r="I79" s="243"/>
    </row>
    <row r="80" spans="1:9" ht="18.75" customHeight="1">
      <c r="A80" s="243" t="s">
        <v>222</v>
      </c>
      <c r="B80" s="243"/>
      <c r="C80" s="243"/>
      <c r="D80" s="243"/>
      <c r="E80" s="243"/>
      <c r="F80" s="243"/>
      <c r="G80" s="243"/>
      <c r="H80" s="243"/>
      <c r="I80" s="243"/>
    </row>
    <row r="81" spans="1:9" ht="29.25" customHeight="1">
      <c r="A81" s="243" t="s">
        <v>223</v>
      </c>
      <c r="B81" s="243"/>
      <c r="C81" s="243"/>
      <c r="D81" s="243"/>
      <c r="E81" s="243"/>
      <c r="F81" s="243"/>
      <c r="G81" s="243"/>
      <c r="H81" s="243"/>
      <c r="I81" s="243"/>
    </row>
    <row r="82" spans="1:9">
      <c r="A82" s="143"/>
      <c r="B82" s="142"/>
      <c r="C82" s="142"/>
      <c r="D82" s="142"/>
      <c r="E82" s="142"/>
      <c r="F82" s="142"/>
      <c r="G82" s="142"/>
      <c r="H82" s="142"/>
      <c r="I82" s="142"/>
    </row>
    <row r="83" spans="1:9">
      <c r="A83" s="119" t="s">
        <v>146</v>
      </c>
      <c r="B83" s="142"/>
      <c r="C83" s="142"/>
      <c r="D83" s="142"/>
      <c r="E83" s="142"/>
      <c r="F83" s="142"/>
      <c r="G83" s="142"/>
      <c r="H83" s="142"/>
      <c r="I83" s="142"/>
    </row>
    <row r="84" spans="1:9" ht="18" customHeight="1">
      <c r="A84" s="248" t="s">
        <v>187</v>
      </c>
      <c r="B84" s="248"/>
      <c r="C84" s="248"/>
      <c r="D84" s="248"/>
      <c r="E84" s="248"/>
      <c r="F84" s="248"/>
      <c r="G84" s="248"/>
      <c r="H84" s="248"/>
      <c r="I84" s="248"/>
    </row>
    <row r="85" spans="1:9" ht="18" customHeight="1">
      <c r="A85" s="243" t="s">
        <v>249</v>
      </c>
      <c r="B85" s="243"/>
      <c r="C85" s="243"/>
      <c r="D85" s="243"/>
      <c r="E85" s="243"/>
      <c r="F85" s="243"/>
      <c r="G85" s="243"/>
      <c r="H85" s="243"/>
      <c r="I85" s="243"/>
    </row>
    <row r="86" spans="1:9" ht="18" customHeight="1">
      <c r="A86" s="243" t="s">
        <v>250</v>
      </c>
      <c r="B86" s="243"/>
      <c r="C86" s="243"/>
      <c r="D86" s="243"/>
      <c r="E86" s="243"/>
      <c r="F86" s="243"/>
      <c r="G86" s="243"/>
      <c r="H86" s="243"/>
      <c r="I86" s="243"/>
    </row>
    <row r="87" spans="1:9" ht="18" customHeight="1">
      <c r="A87" s="243" t="s">
        <v>251</v>
      </c>
      <c r="B87" s="243"/>
      <c r="C87" s="243"/>
      <c r="D87" s="243"/>
      <c r="E87" s="243"/>
      <c r="F87" s="243"/>
      <c r="G87" s="243"/>
      <c r="H87" s="243"/>
      <c r="I87" s="243"/>
    </row>
    <row r="88" spans="1:9">
      <c r="A88" s="143" t="s">
        <v>102</v>
      </c>
      <c r="B88" s="142"/>
      <c r="C88" s="142"/>
      <c r="D88" s="142"/>
      <c r="E88" s="142"/>
      <c r="F88" s="142"/>
      <c r="G88" s="142"/>
      <c r="H88" s="142"/>
      <c r="I88" s="142"/>
    </row>
    <row r="89" spans="1:9">
      <c r="A89" s="120" t="s">
        <v>188</v>
      </c>
      <c r="B89" s="144"/>
      <c r="C89" s="144"/>
      <c r="D89" s="144"/>
      <c r="E89" s="142"/>
      <c r="F89" s="142"/>
      <c r="G89" s="142"/>
      <c r="H89" s="142"/>
      <c r="I89" s="142"/>
    </row>
    <row r="90" spans="1:9" ht="41.25" customHeight="1">
      <c r="A90" s="243" t="s">
        <v>224</v>
      </c>
      <c r="B90" s="243"/>
      <c r="C90" s="243"/>
      <c r="D90" s="243"/>
      <c r="E90" s="243"/>
      <c r="F90" s="243"/>
      <c r="G90" s="243"/>
      <c r="H90" s="243"/>
      <c r="I90" s="243"/>
    </row>
    <row r="91" spans="1:9" ht="15.75" customHeight="1">
      <c r="A91" s="243" t="s">
        <v>194</v>
      </c>
      <c r="B91" s="243"/>
      <c r="C91" s="243"/>
      <c r="D91" s="243"/>
      <c r="E91" s="243"/>
      <c r="F91" s="243"/>
      <c r="G91" s="243"/>
      <c r="H91" s="243"/>
      <c r="I91" s="243"/>
    </row>
    <row r="92" spans="1:9">
      <c r="A92" s="143"/>
      <c r="B92" s="142"/>
      <c r="C92" s="142"/>
      <c r="D92" s="142"/>
      <c r="E92" s="142"/>
      <c r="F92" s="142"/>
      <c r="G92" s="142"/>
      <c r="H92" s="142"/>
      <c r="I92" s="142"/>
    </row>
    <row r="93" spans="1:9" ht="45" customHeight="1">
      <c r="A93" s="248" t="s">
        <v>252</v>
      </c>
      <c r="B93" s="248"/>
      <c r="C93" s="248"/>
      <c r="D93" s="248"/>
      <c r="E93" s="248"/>
      <c r="F93" s="248"/>
      <c r="G93" s="248"/>
      <c r="H93" s="248"/>
      <c r="I93" s="248"/>
    </row>
    <row r="94" spans="1:9">
      <c r="A94" s="143"/>
      <c r="B94" s="142"/>
      <c r="C94" s="142"/>
      <c r="D94" s="142"/>
      <c r="E94" s="142"/>
      <c r="F94" s="142"/>
      <c r="G94" s="142"/>
      <c r="H94" s="142"/>
      <c r="I94" s="142"/>
    </row>
    <row r="95" spans="1:9" ht="27.75" customHeight="1">
      <c r="A95" s="248" t="s">
        <v>253</v>
      </c>
      <c r="B95" s="248"/>
      <c r="C95" s="248"/>
      <c r="D95" s="248"/>
      <c r="E95" s="248"/>
      <c r="F95" s="248"/>
      <c r="G95" s="248"/>
      <c r="H95" s="248"/>
      <c r="I95" s="248"/>
    </row>
    <row r="96" spans="1:9">
      <c r="A96" s="121"/>
      <c r="B96" s="142"/>
      <c r="C96" s="142"/>
      <c r="D96" s="142"/>
      <c r="E96" s="142"/>
      <c r="F96" s="142"/>
      <c r="G96" s="142"/>
      <c r="H96" s="142"/>
      <c r="I96" s="142"/>
    </row>
    <row r="97" spans="1:13">
      <c r="A97" s="119" t="s">
        <v>167</v>
      </c>
      <c r="B97" s="142"/>
      <c r="C97" s="142"/>
      <c r="D97" s="142"/>
      <c r="E97" s="142"/>
      <c r="F97" s="142"/>
      <c r="G97" s="142"/>
      <c r="H97" s="142"/>
      <c r="I97" s="142"/>
    </row>
    <row r="98" spans="1:13" ht="33" customHeight="1">
      <c r="A98" s="248" t="s">
        <v>189</v>
      </c>
      <c r="B98" s="248"/>
      <c r="C98" s="248"/>
      <c r="D98" s="248"/>
      <c r="E98" s="248"/>
      <c r="F98" s="248"/>
      <c r="G98" s="248"/>
      <c r="H98" s="248"/>
      <c r="I98" s="248"/>
    </row>
    <row r="99" spans="1:13">
      <c r="A99" s="143"/>
      <c r="B99" s="142"/>
      <c r="C99" s="142"/>
      <c r="D99" s="142"/>
      <c r="E99" s="142"/>
      <c r="F99" s="142"/>
      <c r="G99" s="142"/>
      <c r="H99" s="142"/>
      <c r="I99" s="142"/>
    </row>
    <row r="100" spans="1:13">
      <c r="A100" s="168" t="s">
        <v>254</v>
      </c>
      <c r="B100" s="169"/>
      <c r="C100" s="169"/>
      <c r="D100" s="169"/>
      <c r="E100" s="169"/>
      <c r="F100" s="169"/>
      <c r="G100" s="169"/>
      <c r="H100" s="169"/>
      <c r="I100" s="169"/>
    </row>
    <row r="101" spans="1:13" ht="29.25" customHeight="1">
      <c r="A101" s="247" t="s">
        <v>255</v>
      </c>
      <c r="B101" s="247"/>
      <c r="C101" s="247"/>
      <c r="D101" s="247"/>
      <c r="E101" s="247"/>
      <c r="F101" s="247"/>
      <c r="G101" s="247"/>
      <c r="H101" s="247"/>
      <c r="I101" s="247"/>
    </row>
    <row r="102" spans="1:13">
      <c r="A102" s="166"/>
      <c r="B102" s="167"/>
      <c r="C102" s="167"/>
      <c r="D102" s="167"/>
      <c r="E102" s="167"/>
      <c r="F102" s="167"/>
      <c r="G102" s="167"/>
      <c r="H102" s="167"/>
      <c r="I102" s="167"/>
    </row>
    <row r="103" spans="1:13">
      <c r="A103" s="170" t="s">
        <v>168</v>
      </c>
      <c r="B103" s="169"/>
      <c r="C103" s="169"/>
      <c r="D103" s="169"/>
      <c r="E103" s="169"/>
      <c r="F103" s="169"/>
      <c r="G103" s="169"/>
      <c r="H103" s="169"/>
      <c r="I103" s="169"/>
    </row>
    <row r="104" spans="1:13" ht="78.75" customHeight="1">
      <c r="A104" s="247" t="s">
        <v>256</v>
      </c>
      <c r="B104" s="247"/>
      <c r="C104" s="247"/>
      <c r="D104" s="247"/>
      <c r="E104" s="247"/>
      <c r="F104" s="247"/>
      <c r="G104" s="247"/>
      <c r="H104" s="247"/>
      <c r="I104" s="247"/>
    </row>
    <row r="105" spans="1:13" ht="30" customHeight="1">
      <c r="A105" s="250" t="s">
        <v>258</v>
      </c>
      <c r="B105" s="250"/>
      <c r="C105" s="250"/>
      <c r="D105" s="250"/>
      <c r="E105" s="250"/>
      <c r="F105" s="250"/>
      <c r="G105" s="250"/>
      <c r="H105" s="250"/>
      <c r="I105" s="250"/>
    </row>
    <row r="106" spans="1:13" ht="31.5" customHeight="1">
      <c r="A106" s="245" t="s">
        <v>257</v>
      </c>
      <c r="B106" s="245"/>
      <c r="C106" s="245"/>
      <c r="D106" s="245"/>
      <c r="E106" s="245"/>
      <c r="F106" s="245"/>
      <c r="G106" s="245"/>
      <c r="H106" s="245"/>
      <c r="I106" s="245"/>
    </row>
    <row r="107" spans="1:13" ht="33" customHeight="1">
      <c r="A107" s="246" t="s">
        <v>262</v>
      </c>
      <c r="B107" s="246"/>
      <c r="C107" s="246"/>
      <c r="D107" s="246"/>
      <c r="E107" s="246"/>
      <c r="F107" s="246"/>
      <c r="G107" s="246"/>
      <c r="H107" s="246"/>
      <c r="I107" s="246"/>
    </row>
    <row r="108" spans="1:13" ht="26.25" customHeight="1">
      <c r="A108" s="251" t="s">
        <v>169</v>
      </c>
      <c r="B108" s="246"/>
      <c r="C108" s="246"/>
      <c r="D108" s="246"/>
      <c r="E108" s="246"/>
      <c r="F108" s="246"/>
      <c r="G108" s="246"/>
      <c r="H108" s="246"/>
      <c r="I108" s="246"/>
    </row>
    <row r="109" spans="1:13" ht="26.25" customHeight="1">
      <c r="A109" s="246" t="s">
        <v>170</v>
      </c>
      <c r="B109" s="246"/>
      <c r="C109" s="246"/>
      <c r="D109" s="246"/>
      <c r="E109" s="246"/>
      <c r="F109" s="246"/>
      <c r="G109" s="246"/>
      <c r="H109" s="246"/>
      <c r="I109" s="246"/>
      <c r="J109" s="14"/>
      <c r="K109" s="14"/>
      <c r="L109" s="14"/>
      <c r="M109" s="14"/>
    </row>
    <row r="110" spans="1:13" ht="26.25" customHeight="1">
      <c r="A110" s="246" t="s">
        <v>174</v>
      </c>
      <c r="B110" s="246"/>
      <c r="C110" s="246"/>
      <c r="D110" s="246"/>
      <c r="E110" s="246"/>
      <c r="F110" s="246"/>
      <c r="G110" s="246"/>
      <c r="H110" s="246"/>
      <c r="I110" s="246"/>
      <c r="J110" s="14"/>
      <c r="K110" s="14"/>
    </row>
    <row r="111" spans="1:13" ht="42" customHeight="1">
      <c r="A111" s="246" t="s">
        <v>173</v>
      </c>
      <c r="B111" s="246"/>
      <c r="C111" s="246"/>
      <c r="D111" s="246"/>
      <c r="E111" s="246"/>
      <c r="F111" s="246"/>
      <c r="G111" s="246"/>
      <c r="H111" s="246"/>
      <c r="I111" s="246"/>
    </row>
    <row r="112" spans="1:13" ht="19.5" customHeight="1">
      <c r="A112" s="251" t="s">
        <v>112</v>
      </c>
      <c r="B112" s="251"/>
      <c r="C112" s="251"/>
      <c r="D112" s="251"/>
      <c r="E112" s="251"/>
      <c r="F112" s="251"/>
      <c r="G112" s="251"/>
      <c r="H112" s="251"/>
      <c r="I112" s="251"/>
    </row>
    <row r="113" spans="1:9" ht="19.5" customHeight="1">
      <c r="A113" s="246" t="s">
        <v>171</v>
      </c>
      <c r="B113" s="246"/>
      <c r="C113" s="246"/>
      <c r="D113" s="246"/>
      <c r="E113" s="246"/>
      <c r="F113" s="246"/>
      <c r="G113" s="246"/>
      <c r="H113" s="246"/>
      <c r="I113" s="246"/>
    </row>
    <row r="114" spans="1:9" ht="19.5" customHeight="1">
      <c r="A114" s="246" t="s">
        <v>144</v>
      </c>
      <c r="B114" s="246"/>
      <c r="C114" s="246"/>
      <c r="D114" s="246"/>
      <c r="E114" s="246"/>
      <c r="F114" s="246"/>
      <c r="G114" s="246"/>
      <c r="H114" s="246"/>
      <c r="I114" s="246"/>
    </row>
    <row r="115" spans="1:9" ht="19.5" customHeight="1">
      <c r="A115" s="246" t="s">
        <v>175</v>
      </c>
      <c r="B115" s="246"/>
      <c r="C115" s="246"/>
      <c r="D115" s="246"/>
      <c r="E115" s="246"/>
      <c r="F115" s="246"/>
      <c r="G115" s="246"/>
      <c r="H115" s="246"/>
      <c r="I115" s="246"/>
    </row>
    <row r="116" spans="1:9" ht="19.5" customHeight="1">
      <c r="A116" s="246" t="s">
        <v>172</v>
      </c>
      <c r="B116" s="246"/>
      <c r="C116" s="246"/>
      <c r="D116" s="246"/>
      <c r="E116" s="246"/>
      <c r="F116" s="246"/>
      <c r="G116" s="246"/>
      <c r="H116" s="246"/>
      <c r="I116" s="246"/>
    </row>
    <row r="117" spans="1:9">
      <c r="A117" s="122"/>
    </row>
  </sheetData>
  <mergeCells count="81">
    <mergeCell ref="A3:I3"/>
    <mergeCell ref="A6:I6"/>
    <mergeCell ref="A8:I8"/>
    <mergeCell ref="A26:I26"/>
    <mergeCell ref="A13:I13"/>
    <mergeCell ref="A14:I14"/>
    <mergeCell ref="A16:I16"/>
    <mergeCell ref="A12:I12"/>
    <mergeCell ref="A17:I17"/>
    <mergeCell ref="A25:I25"/>
    <mergeCell ref="A19:I19"/>
    <mergeCell ref="A20:I20"/>
    <mergeCell ref="A21:I21"/>
    <mergeCell ref="A23:I23"/>
    <mergeCell ref="A45:I45"/>
    <mergeCell ref="A46:I46"/>
    <mergeCell ref="A9:I9"/>
    <mergeCell ref="A15:I15"/>
    <mergeCell ref="A27:I27"/>
    <mergeCell ref="A35:I35"/>
    <mergeCell ref="A36:I36"/>
    <mergeCell ref="A33:I33"/>
    <mergeCell ref="A31:I31"/>
    <mergeCell ref="A39:I39"/>
    <mergeCell ref="A40:I40"/>
    <mergeCell ref="A41:I41"/>
    <mergeCell ref="A43:I43"/>
    <mergeCell ref="A37:I37"/>
    <mergeCell ref="A42:I42"/>
    <mergeCell ref="A10:I10"/>
    <mergeCell ref="A57:I57"/>
    <mergeCell ref="A61:I61"/>
    <mergeCell ref="A62:I62"/>
    <mergeCell ref="A65:I65"/>
    <mergeCell ref="A47:I47"/>
    <mergeCell ref="A51:I51"/>
    <mergeCell ref="A52:I52"/>
    <mergeCell ref="A53:I53"/>
    <mergeCell ref="A54:I54"/>
    <mergeCell ref="A114:I114"/>
    <mergeCell ref="A115:I115"/>
    <mergeCell ref="A116:I116"/>
    <mergeCell ref="A113:I113"/>
    <mergeCell ref="A105:I105"/>
    <mergeCell ref="A108:I108"/>
    <mergeCell ref="A109:I109"/>
    <mergeCell ref="A110:I110"/>
    <mergeCell ref="A112:I112"/>
    <mergeCell ref="A111:I111"/>
    <mergeCell ref="A1:I1"/>
    <mergeCell ref="A4:I4"/>
    <mergeCell ref="A93:I93"/>
    <mergeCell ref="A95:I95"/>
    <mergeCell ref="A98:I98"/>
    <mergeCell ref="A87:I87"/>
    <mergeCell ref="A90:I90"/>
    <mergeCell ref="A91:I91"/>
    <mergeCell ref="A78:I78"/>
    <mergeCell ref="A79:I79"/>
    <mergeCell ref="A86:I86"/>
    <mergeCell ref="A85:I85"/>
    <mergeCell ref="A66:I66"/>
    <mergeCell ref="A67:I67"/>
    <mergeCell ref="A68:I68"/>
    <mergeCell ref="A69:I69"/>
    <mergeCell ref="A29:I29"/>
    <mergeCell ref="A30:I30"/>
    <mergeCell ref="A38:I38"/>
    <mergeCell ref="A106:I106"/>
    <mergeCell ref="A107:I107"/>
    <mergeCell ref="A101:I101"/>
    <mergeCell ref="A104:I104"/>
    <mergeCell ref="A70:I70"/>
    <mergeCell ref="A80:I80"/>
    <mergeCell ref="A81:I81"/>
    <mergeCell ref="A84:I84"/>
    <mergeCell ref="A73:I73"/>
    <mergeCell ref="A74:I74"/>
    <mergeCell ref="A75:I75"/>
    <mergeCell ref="A76:I76"/>
    <mergeCell ref="A55:I55"/>
  </mergeCell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69"/>
  <sheetViews>
    <sheetView topLeftCell="A56" workbookViewId="0">
      <selection sqref="A1:H62"/>
    </sheetView>
  </sheetViews>
  <sheetFormatPr defaultRowHeight="15"/>
  <cols>
    <col min="1" max="1" width="11.5703125" customWidth="1"/>
    <col min="2" max="2" width="37.7109375" customWidth="1"/>
    <col min="3" max="3" width="8.5703125" customWidth="1"/>
    <col min="4" max="5" width="10.5703125" customWidth="1"/>
    <col min="6" max="6" width="10.140625" customWidth="1"/>
    <col min="7" max="7" width="9.5703125" customWidth="1"/>
    <col min="8" max="8" width="1.5703125" customWidth="1"/>
  </cols>
  <sheetData>
    <row r="1" spans="1:8" ht="15.75">
      <c r="A1" s="316" t="s">
        <v>113</v>
      </c>
      <c r="B1" s="316"/>
      <c r="C1" s="316"/>
      <c r="D1" s="316"/>
      <c r="E1" s="316"/>
      <c r="F1" s="316"/>
      <c r="G1" s="316"/>
      <c r="H1" s="316"/>
    </row>
    <row r="2" spans="1:8" ht="15.75">
      <c r="A2" s="11"/>
    </row>
    <row r="3" spans="1:8" ht="27.75" customHeight="1">
      <c r="A3" s="260" t="s">
        <v>285</v>
      </c>
      <c r="B3" s="260"/>
      <c r="C3" s="260"/>
      <c r="D3" s="260"/>
      <c r="E3" s="260"/>
      <c r="F3" s="260"/>
      <c r="G3" s="260"/>
      <c r="H3" s="260"/>
    </row>
    <row r="4" spans="1:8" ht="15.75">
      <c r="A4" s="260" t="s">
        <v>147</v>
      </c>
      <c r="B4" s="260"/>
      <c r="C4" s="260"/>
      <c r="D4" s="260"/>
      <c r="E4" s="260"/>
      <c r="F4" s="260"/>
      <c r="G4" s="260"/>
      <c r="H4" s="260"/>
    </row>
    <row r="5" spans="1:8" ht="15.75">
      <c r="A5" s="322" t="s">
        <v>114</v>
      </c>
      <c r="B5" s="322"/>
      <c r="C5" s="322"/>
      <c r="D5" s="322"/>
      <c r="E5" s="322"/>
      <c r="F5" s="322"/>
      <c r="G5" s="322"/>
      <c r="H5" s="322"/>
    </row>
    <row r="6" spans="1:8">
      <c r="A6" s="323" t="s">
        <v>115</v>
      </c>
      <c r="B6" s="324"/>
      <c r="C6" s="324"/>
      <c r="D6" s="324"/>
      <c r="E6" s="324"/>
      <c r="F6" s="324"/>
      <c r="G6" s="324"/>
      <c r="H6" s="325"/>
    </row>
    <row r="7" spans="1:8">
      <c r="A7" s="326" t="s">
        <v>190</v>
      </c>
      <c r="B7" s="327"/>
      <c r="C7" s="327"/>
      <c r="D7" s="327"/>
      <c r="E7" s="327"/>
      <c r="F7" s="327"/>
      <c r="G7" s="327"/>
      <c r="H7" s="328"/>
    </row>
    <row r="8" spans="1:8">
      <c r="A8" s="326" t="s">
        <v>225</v>
      </c>
      <c r="B8" s="327"/>
      <c r="C8" s="327"/>
      <c r="D8" s="327"/>
      <c r="E8" s="327"/>
      <c r="F8" s="327"/>
      <c r="G8" s="327"/>
      <c r="H8" s="328"/>
    </row>
    <row r="9" spans="1:8">
      <c r="A9" s="326" t="s">
        <v>191</v>
      </c>
      <c r="B9" s="327"/>
      <c r="C9" s="327"/>
      <c r="D9" s="327"/>
      <c r="E9" s="327"/>
      <c r="F9" s="327"/>
      <c r="G9" s="327"/>
      <c r="H9" s="328"/>
    </row>
    <row r="10" spans="1:8">
      <c r="A10" s="319" t="s">
        <v>192</v>
      </c>
      <c r="B10" s="320"/>
      <c r="C10" s="320"/>
      <c r="D10" s="320"/>
      <c r="E10" s="320"/>
      <c r="F10" s="320"/>
      <c r="G10" s="320"/>
      <c r="H10" s="321"/>
    </row>
    <row r="11" spans="1:8" ht="20.25" customHeight="1">
      <c r="A11" s="297" t="s">
        <v>193</v>
      </c>
      <c r="B11" s="298"/>
      <c r="C11" s="298"/>
      <c r="D11" s="298"/>
      <c r="E11" s="298"/>
      <c r="F11" s="298"/>
      <c r="G11" s="298"/>
      <c r="H11" s="299"/>
    </row>
    <row r="12" spans="1:8" ht="15" customHeight="1">
      <c r="A12" s="300" t="s">
        <v>116</v>
      </c>
      <c r="B12" s="301"/>
      <c r="C12" s="301"/>
      <c r="D12" s="301"/>
      <c r="E12" s="301"/>
      <c r="F12" s="301"/>
      <c r="G12" s="301"/>
      <c r="H12" s="302"/>
    </row>
    <row r="13" spans="1:8">
      <c r="A13" s="317" t="s">
        <v>148</v>
      </c>
      <c r="B13" s="318"/>
      <c r="C13" s="318"/>
      <c r="D13" s="318"/>
      <c r="E13" s="318"/>
      <c r="F13" s="318"/>
      <c r="G13" s="318"/>
      <c r="H13" s="145"/>
    </row>
    <row r="14" spans="1:8">
      <c r="A14" s="303" t="s">
        <v>149</v>
      </c>
      <c r="B14" s="304"/>
      <c r="C14" s="304"/>
      <c r="D14" s="304"/>
      <c r="E14" s="304"/>
      <c r="F14" s="304"/>
      <c r="G14" s="304"/>
      <c r="H14" s="305"/>
    </row>
    <row r="15" spans="1:8">
      <c r="A15" s="277" t="s">
        <v>117</v>
      </c>
      <c r="B15" s="277"/>
      <c r="C15" s="277"/>
      <c r="D15" s="277"/>
      <c r="E15" s="277"/>
      <c r="F15" s="277"/>
      <c r="G15" s="277"/>
      <c r="H15" s="277"/>
    </row>
    <row r="16" spans="1:8">
      <c r="A16" s="271" t="s">
        <v>118</v>
      </c>
      <c r="B16" s="271"/>
      <c r="C16" s="271"/>
      <c r="D16" s="271"/>
      <c r="E16" s="273" t="s">
        <v>227</v>
      </c>
      <c r="F16" s="273"/>
      <c r="G16" s="273"/>
      <c r="H16" s="273"/>
    </row>
    <row r="17" spans="1:8" ht="35.25" customHeight="1">
      <c r="A17" s="271"/>
      <c r="B17" s="271"/>
      <c r="C17" s="271"/>
      <c r="D17" s="271"/>
      <c r="E17" s="154" t="s">
        <v>161</v>
      </c>
      <c r="F17" s="154" t="s">
        <v>157</v>
      </c>
      <c r="G17" s="274" t="s">
        <v>158</v>
      </c>
      <c r="H17" s="275"/>
    </row>
    <row r="18" spans="1:8" ht="343.5" customHeight="1">
      <c r="A18" s="306" t="s">
        <v>264</v>
      </c>
      <c r="B18" s="306"/>
      <c r="C18" s="306"/>
      <c r="D18" s="306"/>
      <c r="E18" s="149">
        <v>2491004</v>
      </c>
      <c r="F18" s="149">
        <v>-50888</v>
      </c>
      <c r="G18" s="307">
        <v>2440116</v>
      </c>
      <c r="H18" s="307"/>
    </row>
    <row r="19" spans="1:8" ht="101.25" customHeight="1">
      <c r="A19" s="313" t="s">
        <v>277</v>
      </c>
      <c r="B19" s="314"/>
      <c r="C19" s="314"/>
      <c r="D19" s="314"/>
      <c r="E19" s="314"/>
      <c r="F19" s="314"/>
      <c r="G19" s="314"/>
      <c r="H19" s="315"/>
    </row>
    <row r="20" spans="1:8" ht="318" customHeight="1">
      <c r="A20" s="308" t="s">
        <v>265</v>
      </c>
      <c r="B20" s="309"/>
      <c r="C20" s="309"/>
      <c r="D20" s="309"/>
      <c r="E20" s="309"/>
      <c r="F20" s="309"/>
      <c r="G20" s="309"/>
      <c r="H20" s="309"/>
    </row>
    <row r="21" spans="1:8" ht="45.75" customHeight="1">
      <c r="A21" s="310" t="s">
        <v>266</v>
      </c>
      <c r="B21" s="311"/>
      <c r="C21" s="311"/>
      <c r="D21" s="311"/>
      <c r="E21" s="311"/>
      <c r="F21" s="311"/>
      <c r="G21" s="311"/>
      <c r="H21" s="312"/>
    </row>
    <row r="22" spans="1:8" ht="94.5" customHeight="1">
      <c r="A22" s="310" t="s">
        <v>275</v>
      </c>
      <c r="B22" s="311"/>
      <c r="C22" s="311"/>
      <c r="D22" s="311"/>
      <c r="E22" s="311"/>
      <c r="F22" s="311"/>
      <c r="G22" s="311"/>
      <c r="H22" s="312"/>
    </row>
    <row r="23" spans="1:8">
      <c r="A23" s="277" t="s">
        <v>119</v>
      </c>
      <c r="B23" s="277"/>
      <c r="C23" s="277"/>
      <c r="D23" s="277"/>
      <c r="E23" s="277"/>
      <c r="F23" s="277"/>
      <c r="G23" s="277"/>
      <c r="H23" s="277"/>
    </row>
    <row r="24" spans="1:8">
      <c r="A24" s="283" t="s">
        <v>118</v>
      </c>
      <c r="B24" s="284"/>
      <c r="C24" s="284"/>
      <c r="D24" s="284"/>
      <c r="E24" s="273" t="s">
        <v>227</v>
      </c>
      <c r="F24" s="273"/>
      <c r="G24" s="273"/>
      <c r="H24" s="273"/>
    </row>
    <row r="25" spans="1:8" ht="60">
      <c r="A25" s="283"/>
      <c r="B25" s="284"/>
      <c r="C25" s="284"/>
      <c r="D25" s="284"/>
      <c r="E25" s="146" t="s">
        <v>161</v>
      </c>
      <c r="F25" s="146" t="s">
        <v>157</v>
      </c>
      <c r="G25" s="280" t="s">
        <v>158</v>
      </c>
      <c r="H25" s="285"/>
    </row>
    <row r="26" spans="1:8" ht="93" customHeight="1">
      <c r="A26" s="286" t="s">
        <v>120</v>
      </c>
      <c r="B26" s="287"/>
      <c r="C26" s="287"/>
      <c r="D26" s="288"/>
      <c r="E26" s="292">
        <v>7861</v>
      </c>
      <c r="F26" s="293">
        <v>-1700</v>
      </c>
      <c r="G26" s="293">
        <v>6161</v>
      </c>
      <c r="H26" s="293"/>
    </row>
    <row r="27" spans="1:8" ht="106.5" customHeight="1">
      <c r="A27" s="289" t="s">
        <v>267</v>
      </c>
      <c r="B27" s="290"/>
      <c r="C27" s="290"/>
      <c r="D27" s="291"/>
      <c r="E27" s="292"/>
      <c r="F27" s="293"/>
      <c r="G27" s="293"/>
      <c r="H27" s="293"/>
    </row>
    <row r="28" spans="1:8" ht="25.5" customHeight="1">
      <c r="A28" s="294" t="s">
        <v>121</v>
      </c>
      <c r="B28" s="295"/>
      <c r="C28" s="295"/>
      <c r="D28" s="295"/>
      <c r="E28" s="295"/>
      <c r="F28" s="295"/>
      <c r="G28" s="295"/>
      <c r="H28" s="296"/>
    </row>
    <row r="29" spans="1:8">
      <c r="A29" s="271" t="s">
        <v>118</v>
      </c>
      <c r="B29" s="271"/>
      <c r="C29" s="271"/>
      <c r="D29" s="271"/>
      <c r="E29" s="273" t="s">
        <v>227</v>
      </c>
      <c r="F29" s="273"/>
      <c r="G29" s="273"/>
      <c r="H29" s="273"/>
    </row>
    <row r="30" spans="1:8" ht="28.5">
      <c r="A30" s="271"/>
      <c r="B30" s="271"/>
      <c r="C30" s="271"/>
      <c r="D30" s="271"/>
      <c r="E30" s="154" t="s">
        <v>161</v>
      </c>
      <c r="F30" s="154" t="s">
        <v>157</v>
      </c>
      <c r="G30" s="274" t="s">
        <v>158</v>
      </c>
      <c r="H30" s="275"/>
    </row>
    <row r="31" spans="1:8" ht="46.5" customHeight="1">
      <c r="A31" s="282" t="s">
        <v>226</v>
      </c>
      <c r="B31" s="282"/>
      <c r="C31" s="282"/>
      <c r="D31" s="282"/>
      <c r="E31" s="147">
        <v>2167</v>
      </c>
      <c r="F31" s="147">
        <v>-840</v>
      </c>
      <c r="G31" s="265">
        <v>1327</v>
      </c>
      <c r="H31" s="266"/>
    </row>
    <row r="32" spans="1:8" ht="103.5" customHeight="1">
      <c r="A32" s="282" t="s">
        <v>278</v>
      </c>
      <c r="B32" s="282"/>
      <c r="C32" s="282"/>
      <c r="D32" s="282"/>
      <c r="E32" s="147"/>
      <c r="F32" s="147"/>
      <c r="G32" s="265"/>
      <c r="H32" s="266"/>
    </row>
    <row r="33" spans="1:8">
      <c r="A33" s="277" t="s">
        <v>122</v>
      </c>
      <c r="B33" s="277"/>
      <c r="C33" s="277"/>
      <c r="D33" s="277"/>
      <c r="E33" s="277"/>
      <c r="F33" s="277"/>
      <c r="G33" s="277"/>
      <c r="H33" s="277"/>
    </row>
    <row r="34" spans="1:8">
      <c r="A34" s="271" t="s">
        <v>118</v>
      </c>
      <c r="B34" s="271"/>
      <c r="C34" s="271"/>
      <c r="D34" s="280"/>
      <c r="E34" s="273" t="s">
        <v>227</v>
      </c>
      <c r="F34" s="273"/>
      <c r="G34" s="273"/>
      <c r="H34" s="273"/>
    </row>
    <row r="35" spans="1:8" ht="28.5">
      <c r="A35" s="271"/>
      <c r="B35" s="271"/>
      <c r="C35" s="271"/>
      <c r="D35" s="280"/>
      <c r="E35" s="154" t="s">
        <v>161</v>
      </c>
      <c r="F35" s="154" t="s">
        <v>157</v>
      </c>
      <c r="G35" s="274" t="s">
        <v>158</v>
      </c>
      <c r="H35" s="275"/>
    </row>
    <row r="36" spans="1:8" ht="105.75" customHeight="1">
      <c r="A36" s="281" t="s">
        <v>228</v>
      </c>
      <c r="B36" s="263"/>
      <c r="C36" s="263"/>
      <c r="D36" s="263"/>
      <c r="E36" s="149">
        <v>5601</v>
      </c>
      <c r="F36" s="149">
        <v>-600</v>
      </c>
      <c r="G36" s="276">
        <v>5001</v>
      </c>
      <c r="H36" s="276"/>
    </row>
    <row r="37" spans="1:8" ht="25.5" customHeight="1">
      <c r="A37" s="277" t="s">
        <v>123</v>
      </c>
      <c r="B37" s="277"/>
      <c r="C37" s="277"/>
      <c r="D37" s="277"/>
      <c r="E37" s="277"/>
      <c r="F37" s="277"/>
      <c r="G37" s="277"/>
      <c r="H37" s="277"/>
    </row>
    <row r="38" spans="1:8">
      <c r="A38" s="271" t="s">
        <v>118</v>
      </c>
      <c r="B38" s="271"/>
      <c r="C38" s="271"/>
      <c r="D38" s="271"/>
      <c r="E38" s="273" t="s">
        <v>227</v>
      </c>
      <c r="F38" s="273"/>
      <c r="G38" s="273"/>
      <c r="H38" s="273"/>
    </row>
    <row r="39" spans="1:8" ht="28.5">
      <c r="A39" s="271"/>
      <c r="B39" s="271"/>
      <c r="C39" s="271"/>
      <c r="D39" s="271"/>
      <c r="E39" s="154" t="s">
        <v>161</v>
      </c>
      <c r="F39" s="154" t="s">
        <v>157</v>
      </c>
      <c r="G39" s="274" t="s">
        <v>158</v>
      </c>
      <c r="H39" s="275"/>
    </row>
    <row r="40" spans="1:8" ht="372.75" customHeight="1">
      <c r="A40" s="278" t="s">
        <v>276</v>
      </c>
      <c r="B40" s="279"/>
      <c r="C40" s="279"/>
      <c r="D40" s="279"/>
      <c r="E40" s="149">
        <v>22009</v>
      </c>
      <c r="F40" s="149">
        <v>1400</v>
      </c>
      <c r="G40" s="276">
        <v>23409</v>
      </c>
      <c r="H40" s="276"/>
    </row>
    <row r="41" spans="1:8" ht="38.25" customHeight="1">
      <c r="A41" s="277" t="s">
        <v>124</v>
      </c>
      <c r="B41" s="277"/>
      <c r="C41" s="277"/>
      <c r="D41" s="277"/>
      <c r="E41" s="277"/>
      <c r="F41" s="277"/>
      <c r="G41" s="277"/>
      <c r="H41" s="277"/>
    </row>
    <row r="42" spans="1:8">
      <c r="A42" s="271" t="s">
        <v>118</v>
      </c>
      <c r="B42" s="271"/>
      <c r="C42" s="271"/>
      <c r="D42" s="271"/>
      <c r="E42" s="273" t="s">
        <v>227</v>
      </c>
      <c r="F42" s="273"/>
      <c r="G42" s="273"/>
      <c r="H42" s="273"/>
    </row>
    <row r="43" spans="1:8" ht="28.5">
      <c r="A43" s="271"/>
      <c r="B43" s="271"/>
      <c r="C43" s="271"/>
      <c r="D43" s="271"/>
      <c r="E43" s="154" t="s">
        <v>161</v>
      </c>
      <c r="F43" s="154" t="s">
        <v>157</v>
      </c>
      <c r="G43" s="274" t="s">
        <v>158</v>
      </c>
      <c r="H43" s="275"/>
    </row>
    <row r="44" spans="1:8" ht="195.75" customHeight="1">
      <c r="A44" s="262" t="s">
        <v>268</v>
      </c>
      <c r="B44" s="262"/>
      <c r="C44" s="262"/>
      <c r="D44" s="262"/>
      <c r="E44" s="147">
        <v>11748</v>
      </c>
      <c r="F44" s="147">
        <v>18210</v>
      </c>
      <c r="G44" s="265">
        <v>29958</v>
      </c>
      <c r="H44" s="266"/>
    </row>
    <row r="45" spans="1:8" ht="19.5" customHeight="1">
      <c r="A45" s="148"/>
      <c r="B45" s="148"/>
      <c r="C45" s="148"/>
      <c r="D45" s="148"/>
      <c r="E45" s="158"/>
      <c r="F45" s="158"/>
      <c r="G45" s="159"/>
      <c r="H45" s="159"/>
    </row>
    <row r="46" spans="1:8" ht="20.25" hidden="1" customHeight="1">
      <c r="A46" s="148"/>
      <c r="B46" s="148"/>
      <c r="C46" s="148"/>
      <c r="D46" s="148"/>
      <c r="E46" s="158"/>
      <c r="F46" s="158"/>
      <c r="G46" s="159"/>
      <c r="H46" s="159"/>
    </row>
    <row r="47" spans="1:8" ht="1.5" hidden="1" customHeight="1">
      <c r="A47" s="263"/>
      <c r="B47" s="263"/>
      <c r="C47" s="263"/>
      <c r="D47" s="263"/>
      <c r="E47" s="264"/>
      <c r="F47" s="264"/>
      <c r="G47" s="264"/>
      <c r="H47" s="264"/>
    </row>
    <row r="48" spans="1:8" hidden="1">
      <c r="A48" s="263"/>
      <c r="B48" s="263"/>
      <c r="C48" s="263"/>
      <c r="D48" s="263"/>
      <c r="E48" s="264"/>
      <c r="F48" s="264"/>
      <c r="G48" s="264"/>
      <c r="H48" s="264"/>
    </row>
    <row r="49" spans="1:8" hidden="1">
      <c r="A49" s="263"/>
      <c r="B49" s="263"/>
      <c r="C49" s="263"/>
      <c r="D49" s="263"/>
      <c r="E49" s="264"/>
      <c r="F49" s="264"/>
      <c r="G49" s="264"/>
      <c r="H49" s="264"/>
    </row>
    <row r="50" spans="1:8">
      <c r="A50" s="264"/>
      <c r="B50" s="264"/>
      <c r="C50" s="264"/>
      <c r="D50" s="264"/>
      <c r="E50" s="264"/>
      <c r="F50" s="264"/>
      <c r="G50" s="264"/>
      <c r="H50" s="264"/>
    </row>
    <row r="51" spans="1:8">
      <c r="A51" s="268" t="s">
        <v>125</v>
      </c>
      <c r="B51" s="268"/>
      <c r="C51" s="268"/>
      <c r="D51" s="268"/>
      <c r="E51" s="264"/>
      <c r="F51" s="264"/>
      <c r="G51" s="264"/>
      <c r="H51" s="264"/>
    </row>
    <row r="52" spans="1:8" ht="44.25" customHeight="1">
      <c r="A52" s="155"/>
      <c r="B52" s="156" t="s">
        <v>126</v>
      </c>
      <c r="C52" s="157" t="s">
        <v>127</v>
      </c>
      <c r="D52" s="272" t="s">
        <v>128</v>
      </c>
      <c r="E52" s="272"/>
      <c r="F52" s="272" t="s">
        <v>129</v>
      </c>
      <c r="G52" s="272"/>
      <c r="H52" s="150"/>
    </row>
    <row r="53" spans="1:8" ht="107.25" customHeight="1">
      <c r="A53" s="151" t="s">
        <v>130</v>
      </c>
      <c r="B53" s="151" t="s">
        <v>229</v>
      </c>
      <c r="C53" s="146" t="s">
        <v>131</v>
      </c>
      <c r="D53" s="271">
        <v>558</v>
      </c>
      <c r="E53" s="271"/>
      <c r="F53" s="273">
        <v>550</v>
      </c>
      <c r="G53" s="273"/>
      <c r="H53" s="150"/>
    </row>
    <row r="54" spans="1:8" ht="42" customHeight="1">
      <c r="A54" s="151" t="s">
        <v>132</v>
      </c>
      <c r="B54" s="151" t="s">
        <v>150</v>
      </c>
      <c r="C54" s="146" t="s">
        <v>131</v>
      </c>
      <c r="D54" s="271">
        <v>121</v>
      </c>
      <c r="E54" s="271"/>
      <c r="F54" s="273">
        <v>120</v>
      </c>
      <c r="G54" s="273"/>
      <c r="H54" s="150"/>
    </row>
    <row r="55" spans="1:8" ht="141.75" customHeight="1">
      <c r="A55" s="151" t="s">
        <v>133</v>
      </c>
      <c r="B55" s="151" t="s">
        <v>176</v>
      </c>
      <c r="C55" s="146" t="s">
        <v>131</v>
      </c>
      <c r="D55" s="271">
        <v>127</v>
      </c>
      <c r="E55" s="271"/>
      <c r="F55" s="273">
        <v>127</v>
      </c>
      <c r="G55" s="273"/>
      <c r="H55" s="150"/>
    </row>
    <row r="56" spans="1:8" ht="57" customHeight="1">
      <c r="A56" s="151" t="s">
        <v>134</v>
      </c>
      <c r="B56" s="151" t="s">
        <v>135</v>
      </c>
      <c r="C56" s="146" t="s">
        <v>131</v>
      </c>
      <c r="D56" s="271">
        <v>23</v>
      </c>
      <c r="E56" s="271"/>
      <c r="F56" s="273">
        <v>22</v>
      </c>
      <c r="G56" s="273"/>
      <c r="H56" s="150"/>
    </row>
    <row r="57" spans="1:8" ht="90">
      <c r="A57" s="151" t="s">
        <v>136</v>
      </c>
      <c r="B57" s="151" t="s">
        <v>230</v>
      </c>
      <c r="C57" s="146" t="s">
        <v>131</v>
      </c>
      <c r="D57" s="271">
        <v>17</v>
      </c>
      <c r="E57" s="271"/>
      <c r="F57" s="273">
        <v>0</v>
      </c>
      <c r="G57" s="273"/>
      <c r="H57" s="150"/>
    </row>
    <row r="58" spans="1:8" ht="45">
      <c r="A58" s="269" t="s">
        <v>137</v>
      </c>
      <c r="B58" s="152" t="s">
        <v>138</v>
      </c>
      <c r="C58" s="270" t="s">
        <v>131</v>
      </c>
      <c r="D58" s="270">
        <v>27</v>
      </c>
      <c r="E58" s="270"/>
      <c r="F58" s="329">
        <v>17</v>
      </c>
      <c r="G58" s="329"/>
      <c r="H58" s="267"/>
    </row>
    <row r="59" spans="1:8" ht="45">
      <c r="A59" s="269"/>
      <c r="B59" s="152" t="s">
        <v>198</v>
      </c>
      <c r="C59" s="270"/>
      <c r="D59" s="270"/>
      <c r="E59" s="270"/>
      <c r="F59" s="329"/>
      <c r="G59" s="329"/>
      <c r="H59" s="267"/>
    </row>
    <row r="60" spans="1:8" ht="108.75" customHeight="1">
      <c r="A60" s="152" t="s">
        <v>139</v>
      </c>
      <c r="B60" s="152" t="s">
        <v>140</v>
      </c>
      <c r="C60" s="153" t="s">
        <v>131</v>
      </c>
      <c r="D60" s="270">
        <v>23</v>
      </c>
      <c r="E60" s="270"/>
      <c r="F60" s="329">
        <v>24</v>
      </c>
      <c r="G60" s="329"/>
      <c r="H60" s="150"/>
    </row>
    <row r="61" spans="1:8" ht="75">
      <c r="A61" s="152" t="s">
        <v>141</v>
      </c>
      <c r="B61" s="152" t="s">
        <v>142</v>
      </c>
      <c r="C61" s="153" t="s">
        <v>131</v>
      </c>
      <c r="D61" s="270">
        <v>30</v>
      </c>
      <c r="E61" s="270"/>
      <c r="F61" s="329">
        <v>35</v>
      </c>
      <c r="G61" s="329"/>
      <c r="H61" s="150"/>
    </row>
    <row r="63" spans="1:8">
      <c r="A63" s="172"/>
      <c r="B63" s="172"/>
      <c r="C63" s="172"/>
      <c r="D63" s="172"/>
      <c r="E63" s="331"/>
      <c r="F63" s="331"/>
      <c r="G63" s="331"/>
    </row>
    <row r="64" spans="1:8">
      <c r="A64" s="332"/>
      <c r="B64" s="332"/>
      <c r="C64" s="332"/>
      <c r="D64" s="332"/>
      <c r="E64" s="331"/>
      <c r="F64" s="331"/>
      <c r="G64" s="331"/>
    </row>
    <row r="65" spans="1:9">
      <c r="A65" s="332"/>
      <c r="B65" s="332"/>
      <c r="C65" s="332"/>
      <c r="D65" s="332"/>
    </row>
    <row r="66" spans="1:9">
      <c r="E66" s="330"/>
      <c r="F66" s="330"/>
      <c r="G66" s="330"/>
      <c r="H66" s="160"/>
      <c r="I66" s="141"/>
    </row>
    <row r="67" spans="1:9">
      <c r="E67" s="331"/>
      <c r="F67" s="331"/>
      <c r="G67" s="331"/>
      <c r="H67" s="160"/>
      <c r="I67" s="141"/>
    </row>
    <row r="69" spans="1:9">
      <c r="E69" s="330"/>
      <c r="F69" s="330"/>
      <c r="G69" s="330"/>
    </row>
  </sheetData>
  <mergeCells count="95">
    <mergeCell ref="E66:G66"/>
    <mergeCell ref="E67:G67"/>
    <mergeCell ref="E69:G69"/>
    <mergeCell ref="D60:E60"/>
    <mergeCell ref="F60:G60"/>
    <mergeCell ref="D61:E61"/>
    <mergeCell ref="F61:G61"/>
    <mergeCell ref="A64:D64"/>
    <mergeCell ref="A65:D65"/>
    <mergeCell ref="E64:G64"/>
    <mergeCell ref="E63:G63"/>
    <mergeCell ref="D56:E56"/>
    <mergeCell ref="F56:G56"/>
    <mergeCell ref="D57:E57"/>
    <mergeCell ref="F57:G57"/>
    <mergeCell ref="D58:E59"/>
    <mergeCell ref="F58:G59"/>
    <mergeCell ref="A1:H1"/>
    <mergeCell ref="A4:H4"/>
    <mergeCell ref="A13:G13"/>
    <mergeCell ref="A10:H10"/>
    <mergeCell ref="A5:H5"/>
    <mergeCell ref="A6:H6"/>
    <mergeCell ref="A7:H7"/>
    <mergeCell ref="A8:H8"/>
    <mergeCell ref="A9:H9"/>
    <mergeCell ref="A3:H3"/>
    <mergeCell ref="A23:H23"/>
    <mergeCell ref="A11:H11"/>
    <mergeCell ref="A12:H12"/>
    <mergeCell ref="A14:H14"/>
    <mergeCell ref="A15:H15"/>
    <mergeCell ref="A16:D17"/>
    <mergeCell ref="E16:H16"/>
    <mergeCell ref="G17:H17"/>
    <mergeCell ref="A18:D18"/>
    <mergeCell ref="G18:H18"/>
    <mergeCell ref="A20:H20"/>
    <mergeCell ref="A21:H21"/>
    <mergeCell ref="A22:H22"/>
    <mergeCell ref="A19:H19"/>
    <mergeCell ref="A28:H28"/>
    <mergeCell ref="A29:D30"/>
    <mergeCell ref="E29:H29"/>
    <mergeCell ref="G30:H30"/>
    <mergeCell ref="A31:D31"/>
    <mergeCell ref="A24:D25"/>
    <mergeCell ref="E24:H24"/>
    <mergeCell ref="G25:H25"/>
    <mergeCell ref="A26:D26"/>
    <mergeCell ref="A27:D27"/>
    <mergeCell ref="E26:E27"/>
    <mergeCell ref="F26:F27"/>
    <mergeCell ref="G26:H27"/>
    <mergeCell ref="G31:H31"/>
    <mergeCell ref="A40:D40"/>
    <mergeCell ref="G36:H36"/>
    <mergeCell ref="A34:D35"/>
    <mergeCell ref="E34:H34"/>
    <mergeCell ref="G35:H35"/>
    <mergeCell ref="A36:D36"/>
    <mergeCell ref="A37:H37"/>
    <mergeCell ref="A38:D39"/>
    <mergeCell ref="E38:H38"/>
    <mergeCell ref="G39:H39"/>
    <mergeCell ref="A32:D32"/>
    <mergeCell ref="A33:H33"/>
    <mergeCell ref="G32:H32"/>
    <mergeCell ref="A42:D43"/>
    <mergeCell ref="E42:H42"/>
    <mergeCell ref="G43:H43"/>
    <mergeCell ref="G40:H40"/>
    <mergeCell ref="A41:H41"/>
    <mergeCell ref="H58:H59"/>
    <mergeCell ref="A50:D50"/>
    <mergeCell ref="A51:D51"/>
    <mergeCell ref="E50:E51"/>
    <mergeCell ref="F50:F51"/>
    <mergeCell ref="G50:H51"/>
    <mergeCell ref="A58:A59"/>
    <mergeCell ref="C58:C59"/>
    <mergeCell ref="D53:E53"/>
    <mergeCell ref="D52:E52"/>
    <mergeCell ref="F52:G52"/>
    <mergeCell ref="F53:G53"/>
    <mergeCell ref="F54:G54"/>
    <mergeCell ref="D54:E54"/>
    <mergeCell ref="D55:E55"/>
    <mergeCell ref="F55:G55"/>
    <mergeCell ref="A44:D44"/>
    <mergeCell ref="A47:D49"/>
    <mergeCell ref="E47:E49"/>
    <mergeCell ref="F47:F49"/>
    <mergeCell ref="G47:H49"/>
    <mergeCell ref="G44:H44"/>
  </mergeCells>
  <pageMargins left="0.70866141732283472" right="0.70866141732283472" top="0.74803149606299213" bottom="0.74803149606299213" header="0.31496062992125984" footer="0.31496062992125984"/>
  <pageSetup paperSize="9" scale="8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K15"/>
  <sheetViews>
    <sheetView tabSelected="1" workbookViewId="0">
      <selection sqref="A1:I18"/>
    </sheetView>
  </sheetViews>
  <sheetFormatPr defaultRowHeight="15"/>
  <sheetData>
    <row r="2" spans="1:11" ht="15.75">
      <c r="A2" s="175" t="s">
        <v>286</v>
      </c>
      <c r="B2" s="176"/>
      <c r="C2" s="176"/>
      <c r="D2" s="176"/>
      <c r="E2" s="176"/>
      <c r="F2" s="176"/>
      <c r="G2" s="176"/>
      <c r="H2" s="176"/>
      <c r="I2" s="13"/>
    </row>
    <row r="3" spans="1:11" ht="15.75" customHeight="1"/>
    <row r="4" spans="1:11" ht="15.75">
      <c r="A4" s="333" t="s">
        <v>287</v>
      </c>
      <c r="B4" s="333"/>
      <c r="C4" s="333"/>
      <c r="D4" s="333"/>
      <c r="E4" s="333"/>
      <c r="F4" s="333"/>
      <c r="G4" s="333"/>
      <c r="H4" s="333"/>
      <c r="I4" s="333"/>
    </row>
    <row r="5" spans="1:11" ht="18.75" customHeight="1">
      <c r="A5" s="177"/>
      <c r="B5" s="177"/>
      <c r="C5" s="177"/>
      <c r="D5" s="177"/>
      <c r="E5" s="177"/>
      <c r="F5" s="177"/>
      <c r="G5" s="177"/>
      <c r="H5" s="177"/>
      <c r="I5" s="177"/>
    </row>
    <row r="6" spans="1:11" s="8" customFormat="1" ht="15" customHeight="1">
      <c r="A6" s="336" t="s">
        <v>288</v>
      </c>
      <c r="B6" s="336"/>
      <c r="C6" s="336"/>
      <c r="D6" s="336"/>
      <c r="E6" s="336"/>
      <c r="F6" s="336"/>
      <c r="G6" s="336"/>
      <c r="H6" s="336"/>
      <c r="I6" s="336"/>
    </row>
    <row r="7" spans="1:11" s="8" customFormat="1" ht="16.5" customHeight="1">
      <c r="A7" s="336"/>
      <c r="B7" s="336"/>
      <c r="C7" s="336"/>
      <c r="D7" s="336"/>
      <c r="E7" s="336"/>
      <c r="F7" s="336"/>
      <c r="G7" s="336"/>
      <c r="H7" s="336"/>
      <c r="I7" s="336"/>
    </row>
    <row r="8" spans="1:11" s="8" customFormat="1" ht="16.5" customHeight="1">
      <c r="A8" s="6"/>
      <c r="B8" s="6"/>
      <c r="C8" s="6"/>
      <c r="D8" s="6"/>
      <c r="E8" s="6"/>
      <c r="F8" s="6"/>
      <c r="G8" s="6"/>
      <c r="H8" s="6"/>
      <c r="I8" s="6"/>
    </row>
    <row r="9" spans="1:11" s="8" customFormat="1">
      <c r="A9" s="6"/>
      <c r="B9" s="6"/>
      <c r="C9" s="6"/>
      <c r="D9" s="6"/>
      <c r="E9" s="6"/>
      <c r="F9" s="6"/>
      <c r="G9" s="6"/>
      <c r="H9" s="6"/>
      <c r="I9" s="6"/>
      <c r="J9" s="6"/>
      <c r="K9" s="6"/>
    </row>
    <row r="10" spans="1:11" ht="15.75">
      <c r="A10" s="335" t="s">
        <v>177</v>
      </c>
      <c r="B10" s="335"/>
      <c r="C10" s="335"/>
      <c r="D10" s="335"/>
      <c r="E10" s="5"/>
    </row>
    <row r="11" spans="1:11" ht="15.75">
      <c r="A11" s="335" t="s">
        <v>289</v>
      </c>
      <c r="B11" s="335"/>
      <c r="C11" s="335"/>
      <c r="D11" s="335"/>
      <c r="E11" s="5"/>
    </row>
    <row r="12" spans="1:11">
      <c r="F12" s="334" t="s">
        <v>90</v>
      </c>
      <c r="G12" s="334"/>
      <c r="H12" s="334"/>
      <c r="I12" s="334"/>
    </row>
    <row r="13" spans="1:11" ht="15.75">
      <c r="F13" s="334" t="s">
        <v>91</v>
      </c>
      <c r="G13" s="334"/>
      <c r="H13" s="334"/>
      <c r="I13" s="334"/>
      <c r="J13" s="9"/>
    </row>
    <row r="15" spans="1:11">
      <c r="F15" s="330" t="s">
        <v>156</v>
      </c>
      <c r="G15" s="330"/>
      <c r="H15" s="330"/>
      <c r="I15" s="330"/>
    </row>
  </sheetData>
  <mergeCells count="7">
    <mergeCell ref="A4:I4"/>
    <mergeCell ref="F15:I15"/>
    <mergeCell ref="F13:I13"/>
    <mergeCell ref="F12:I12"/>
    <mergeCell ref="A10:D10"/>
    <mergeCell ref="A11:D11"/>
    <mergeCell ref="A6:I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SAŽETAK</vt:lpstr>
      <vt:lpstr> Račun prihoda i rashoda</vt:lpstr>
      <vt:lpstr>Rashodi prema funkcijskoj kl</vt:lpstr>
      <vt:lpstr>Račun financiranja</vt:lpstr>
      <vt:lpstr>POSEBNI DIO</vt:lpstr>
      <vt:lpstr>Članak 7.</vt:lpstr>
      <vt:lpstr>Članak 8.</vt:lpstr>
      <vt:lpstr>ZAVRŠNE ODREDBE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Lacković</dc:creator>
  <cp:lastModifiedBy>DV Izvor</cp:lastModifiedBy>
  <cp:lastPrinted>2023-12-19T12:25:47Z</cp:lastPrinted>
  <dcterms:created xsi:type="dcterms:W3CDTF">2022-08-12T12:51:27Z</dcterms:created>
  <dcterms:modified xsi:type="dcterms:W3CDTF">2023-12-19T12:26:00Z</dcterms:modified>
</cp:coreProperties>
</file>