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Tomaskovic\Desktop\Rebalans\2026\I. izmjene i dopune\"/>
    </mc:Choice>
  </mc:AlternateContent>
  <xr:revisionPtr revIDLastSave="0" documentId="13_ncr:1_{A457BF65-D010-4735-A68F-F24BFC7FDFDF}" xr6:coauthVersionLast="47" xr6:coauthVersionMax="47" xr10:uidLastSave="{00000000-0000-0000-0000-000000000000}"/>
  <bookViews>
    <workbookView xWindow="-120" yWindow="-120" windowWidth="29040" windowHeight="15720" xr2:uid="{00000000-000D-0000-FFFF-FFFF00000000}"/>
  </bookViews>
  <sheets>
    <sheet name="SAŽETAK" sheetId="8" r:id="rId1"/>
    <sheet name=" Račun prihoda i rashoda" sheetId="3" r:id="rId2"/>
    <sheet name="Prihodi i rashodi po izvorima" sheetId="12" r:id="rId3"/>
    <sheet name="Rashodi prema funkcijskoj kl" sheetId="5" r:id="rId4"/>
    <sheet name="Račun financiranja" sheetId="6" r:id="rId5"/>
    <sheet name="POSEBNI DIO" sheetId="7" r:id="rId6"/>
    <sheet name="Članak 8." sheetId="10" r:id="rId7"/>
    <sheet name="Članak 9." sheetId="11" r:id="rId8"/>
    <sheet name="ZAVRŠNE ODREDBE" sheetId="9" r:id="rId9"/>
  </sheets>
  <definedNames>
    <definedName name="_xlnm.Print_Area" localSheetId="1">' Račun prihoda i rashoda'!$A$1:$F$33</definedName>
    <definedName name="_xlnm.Print_Area" localSheetId="6">'Članak 8.'!$A$1:$A$47</definedName>
    <definedName name="_xlnm.Print_Area" localSheetId="7">'Članak 9.'!$A$1:$G$87</definedName>
    <definedName name="_xlnm.Print_Area" localSheetId="4">'Račun financiranja'!$A$1:$H$48</definedName>
    <definedName name="_xlnm.Print_Area" localSheetId="0">SAŽETAK!$A$1:$H$43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2" i="8" l="1"/>
  <c r="F25" i="8"/>
  <c r="G34" i="8" l="1"/>
  <c r="G43" i="8"/>
  <c r="H33" i="8" l="1"/>
  <c r="H34" i="8" s="1"/>
  <c r="G41" i="6"/>
  <c r="H41" i="6" s="1"/>
  <c r="F41" i="6"/>
  <c r="D15" i="12" l="1"/>
  <c r="E15" i="12"/>
  <c r="D17" i="12"/>
  <c r="E17" i="12"/>
  <c r="C15" i="12"/>
  <c r="C17" i="12"/>
  <c r="D36" i="12"/>
  <c r="C36" i="12" l="1"/>
  <c r="E23" i="12"/>
  <c r="G75" i="7" l="1"/>
  <c r="D11" i="3" l="1"/>
  <c r="F92" i="7"/>
  <c r="F91" i="7" s="1"/>
  <c r="E92" i="7"/>
  <c r="E91" i="7" s="1"/>
  <c r="F106" i="7"/>
  <c r="F105" i="7" s="1"/>
  <c r="F104" i="7" s="1"/>
  <c r="E106" i="7"/>
  <c r="E105" i="7" s="1"/>
  <c r="E104" i="7" s="1"/>
  <c r="F102" i="7"/>
  <c r="F101" i="7" s="1"/>
  <c r="F100" i="7" s="1"/>
  <c r="E102" i="7"/>
  <c r="E101" i="7" s="1"/>
  <c r="E100" i="7" s="1"/>
  <c r="F98" i="7"/>
  <c r="E98" i="7"/>
  <c r="F96" i="7"/>
  <c r="G96" i="7"/>
  <c r="E96" i="7"/>
  <c r="G99" i="7"/>
  <c r="G98" i="7" s="1"/>
  <c r="F82" i="7"/>
  <c r="F81" i="7" s="1"/>
  <c r="F80" i="7" s="1"/>
  <c r="E82" i="7"/>
  <c r="E81" i="7" s="1"/>
  <c r="E80" i="7" s="1"/>
  <c r="F74" i="7"/>
  <c r="F73" i="7" s="1"/>
  <c r="F72" i="7" s="1"/>
  <c r="E74" i="7"/>
  <c r="E73" i="7" s="1"/>
  <c r="E72" i="7" s="1"/>
  <c r="F78" i="7"/>
  <c r="F77" i="7" s="1"/>
  <c r="F76" i="7" s="1"/>
  <c r="E78" i="7"/>
  <c r="E77" i="7" s="1"/>
  <c r="E76" i="7" s="1"/>
  <c r="F54" i="7"/>
  <c r="F53" i="7" s="1"/>
  <c r="F52" i="7" s="1"/>
  <c r="E54" i="7"/>
  <c r="E53" i="7" s="1"/>
  <c r="E52" i="7" s="1"/>
  <c r="G42" i="7"/>
  <c r="G41" i="7" s="1"/>
  <c r="G40" i="7" s="1"/>
  <c r="F41" i="7"/>
  <c r="F40" i="7" s="1"/>
  <c r="F14" i="7" s="1"/>
  <c r="E41" i="7"/>
  <c r="E40" i="7" s="1"/>
  <c r="E14" i="7" s="1"/>
  <c r="G33" i="7"/>
  <c r="G32" i="7" s="1"/>
  <c r="F32" i="7"/>
  <c r="E32" i="7"/>
  <c r="E40" i="12"/>
  <c r="E35" i="12"/>
  <c r="E39" i="12"/>
  <c r="E38" i="12"/>
  <c r="F17" i="3"/>
  <c r="G107" i="7"/>
  <c r="G106" i="7" s="1"/>
  <c r="G103" i="7"/>
  <c r="G102" i="7" s="1"/>
  <c r="G93" i="7"/>
  <c r="G92" i="7" s="1"/>
  <c r="G91" i="7" s="1"/>
  <c r="G90" i="7"/>
  <c r="G89" i="7" s="1"/>
  <c r="G88" i="7" s="1"/>
  <c r="G87" i="7"/>
  <c r="G86" i="7" s="1"/>
  <c r="G85" i="7" s="1"/>
  <c r="G83" i="7"/>
  <c r="G82" i="7" s="1"/>
  <c r="G79" i="7"/>
  <c r="G78" i="7" s="1"/>
  <c r="G74" i="7"/>
  <c r="G71" i="7"/>
  <c r="G70" i="7" s="1"/>
  <c r="G69" i="7" s="1"/>
  <c r="G68" i="7"/>
  <c r="G67" i="7" s="1"/>
  <c r="G66" i="7"/>
  <c r="G65" i="7" s="1"/>
  <c r="G63" i="7"/>
  <c r="G62" i="7" s="1"/>
  <c r="G61" i="7" s="1"/>
  <c r="G59" i="7"/>
  <c r="G58" i="7" s="1"/>
  <c r="G57" i="7" s="1"/>
  <c r="G56" i="7" s="1"/>
  <c r="G55" i="7"/>
  <c r="G54" i="7" s="1"/>
  <c r="G51" i="7"/>
  <c r="G50" i="7" s="1"/>
  <c r="G49" i="7" s="1"/>
  <c r="G48" i="7"/>
  <c r="G47" i="7" s="1"/>
  <c r="G46" i="7" s="1"/>
  <c r="G45" i="7"/>
  <c r="G44" i="7" s="1"/>
  <c r="G43" i="7" s="1"/>
  <c r="G39" i="7"/>
  <c r="G38" i="7" s="1"/>
  <c r="G37" i="7" s="1"/>
  <c r="G36" i="7"/>
  <c r="G35" i="7" s="1"/>
  <c r="G34" i="7" s="1"/>
  <c r="G31" i="7"/>
  <c r="G27" i="7"/>
  <c r="G26" i="7" s="1"/>
  <c r="G25" i="7" s="1"/>
  <c r="G24" i="7"/>
  <c r="F89" i="7"/>
  <c r="F88" i="7" s="1"/>
  <c r="E89" i="7"/>
  <c r="E88" i="7" s="1"/>
  <c r="F86" i="7"/>
  <c r="F85" i="7" s="1"/>
  <c r="E86" i="7"/>
  <c r="E85" i="7" s="1"/>
  <c r="F70" i="7"/>
  <c r="F69" i="7" s="1"/>
  <c r="F16" i="7" s="1"/>
  <c r="E70" i="7"/>
  <c r="E69" i="7" s="1"/>
  <c r="E16" i="7" s="1"/>
  <c r="G16" i="7" s="1"/>
  <c r="F67" i="7"/>
  <c r="E67" i="7"/>
  <c r="F65" i="7"/>
  <c r="E65" i="7"/>
  <c r="F62" i="7"/>
  <c r="F61" i="7" s="1"/>
  <c r="E62" i="7"/>
  <c r="E61" i="7" s="1"/>
  <c r="F58" i="7"/>
  <c r="F57" i="7" s="1"/>
  <c r="F56" i="7" s="1"/>
  <c r="E58" i="7"/>
  <c r="E57" i="7" s="1"/>
  <c r="E56" i="7" s="1"/>
  <c r="F50" i="7"/>
  <c r="F49" i="7" s="1"/>
  <c r="E50" i="7"/>
  <c r="E49" i="7" s="1"/>
  <c r="E18" i="7" s="1"/>
  <c r="G18" i="7" s="1"/>
  <c r="F47" i="7"/>
  <c r="F46" i="7" s="1"/>
  <c r="E47" i="7"/>
  <c r="E46" i="7" s="1"/>
  <c r="F44" i="7"/>
  <c r="F43" i="7" s="1"/>
  <c r="E44" i="7"/>
  <c r="E43" i="7" s="1"/>
  <c r="F38" i="7"/>
  <c r="F37" i="7" s="1"/>
  <c r="E38" i="7"/>
  <c r="E37" i="7" s="1"/>
  <c r="F35" i="7"/>
  <c r="F34" i="7" s="1"/>
  <c r="F12" i="7" s="1"/>
  <c r="E35" i="7"/>
  <c r="E34" i="7" s="1"/>
  <c r="E12" i="7" s="1"/>
  <c r="F29" i="7"/>
  <c r="F28" i="7" s="1"/>
  <c r="E29" i="7"/>
  <c r="F26" i="7"/>
  <c r="F25" i="7" s="1"/>
  <c r="F10" i="7" s="1"/>
  <c r="E26" i="7"/>
  <c r="E25" i="7" s="1"/>
  <c r="E10" i="7" s="1"/>
  <c r="G10" i="7" s="1"/>
  <c r="E22" i="7"/>
  <c r="E21" i="7" s="1"/>
  <c r="F22" i="7"/>
  <c r="F21" i="7" s="1"/>
  <c r="H47" i="6"/>
  <c r="H46" i="6"/>
  <c r="G45" i="6"/>
  <c r="C33" i="12"/>
  <c r="F12" i="3"/>
  <c r="F13" i="3"/>
  <c r="E9" i="7" l="1"/>
  <c r="G95" i="7"/>
  <c r="G94" i="7" s="1"/>
  <c r="G12" i="7"/>
  <c r="F84" i="7"/>
  <c r="G84" i="7"/>
  <c r="F60" i="7"/>
  <c r="G14" i="7"/>
  <c r="F11" i="7"/>
  <c r="F9" i="7"/>
  <c r="F20" i="7"/>
  <c r="F13" i="7"/>
  <c r="E17" i="7"/>
  <c r="G17" i="7" s="1"/>
  <c r="H45" i="6"/>
  <c r="E84" i="7"/>
  <c r="F95" i="7"/>
  <c r="F94" i="7" s="1"/>
  <c r="E95" i="7"/>
  <c r="E94" i="7" s="1"/>
  <c r="E28" i="7"/>
  <c r="G53" i="7"/>
  <c r="G52" i="7" s="1"/>
  <c r="G101" i="7"/>
  <c r="G100" i="7" s="1"/>
  <c r="G105" i="7"/>
  <c r="G104" i="7" s="1"/>
  <c r="G23" i="7"/>
  <c r="G22" i="7" s="1"/>
  <c r="G21" i="7" s="1"/>
  <c r="G30" i="7"/>
  <c r="G29" i="7" s="1"/>
  <c r="G28" i="7" s="1"/>
  <c r="G81" i="7"/>
  <c r="G80" i="7" s="1"/>
  <c r="G77" i="7"/>
  <c r="G76" i="7" s="1"/>
  <c r="G73" i="7"/>
  <c r="G72" i="7" s="1"/>
  <c r="G64" i="7"/>
  <c r="G60" i="7" s="1"/>
  <c r="E64" i="7"/>
  <c r="F64" i="7"/>
  <c r="E13" i="7"/>
  <c r="F15" i="7" l="1"/>
  <c r="G15" i="7" s="1"/>
  <c r="F19" i="7"/>
  <c r="G9" i="7"/>
  <c r="E20" i="7"/>
  <c r="E11" i="7"/>
  <c r="G11" i="7" s="1"/>
  <c r="G13" i="7"/>
  <c r="E15" i="7"/>
  <c r="G20" i="7"/>
  <c r="G19" i="7" s="1"/>
  <c r="E60" i="7"/>
  <c r="F8" i="7"/>
  <c r="F7" i="7" s="1"/>
  <c r="F6" i="7" s="1"/>
  <c r="E19" i="7" l="1"/>
  <c r="E8" i="7"/>
  <c r="F45" i="6"/>
  <c r="D34" i="12"/>
  <c r="D33" i="12" s="1"/>
  <c r="E7" i="7" l="1"/>
  <c r="E6" i="7" s="1"/>
  <c r="G8" i="7"/>
  <c r="G7" i="7" s="1"/>
  <c r="G6" i="7" s="1"/>
  <c r="F40" i="6" l="1"/>
  <c r="F39" i="6" s="1"/>
  <c r="F38" i="6" s="1"/>
  <c r="F48" i="6" s="1"/>
  <c r="H44" i="6"/>
  <c r="H42" i="6"/>
  <c r="E21" i="12" l="1"/>
  <c r="E19" i="12"/>
  <c r="E18" i="12"/>
  <c r="E16" i="12"/>
  <c r="E14" i="12"/>
  <c r="E12" i="12"/>
  <c r="E44" i="12"/>
  <c r="E42" i="12"/>
  <c r="E37" i="12"/>
  <c r="E36" i="12" s="1"/>
  <c r="E34" i="12"/>
  <c r="E33" i="12" s="1"/>
  <c r="E32" i="12"/>
  <c r="E30" i="12"/>
  <c r="F14" i="3" l="1"/>
  <c r="F15" i="3"/>
  <c r="F16" i="3"/>
  <c r="F11" i="3" s="1"/>
  <c r="F29" i="3"/>
  <c r="F30" i="3"/>
  <c r="F28" i="3"/>
  <c r="F33" i="3"/>
  <c r="F27" i="3" l="1"/>
  <c r="B11" i="5" l="1"/>
  <c r="B10" i="5" s="1"/>
  <c r="B9" i="5" s="1"/>
  <c r="D31" i="3"/>
  <c r="D27" i="3"/>
  <c r="D18" i="3"/>
  <c r="D10" i="3"/>
  <c r="C43" i="12"/>
  <c r="C41" i="12"/>
  <c r="C31" i="12"/>
  <c r="C29" i="12"/>
  <c r="C22" i="12"/>
  <c r="C20" i="12"/>
  <c r="C13" i="12"/>
  <c r="C11" i="12"/>
  <c r="C10" i="12" s="1"/>
  <c r="E43" i="12"/>
  <c r="D43" i="12"/>
  <c r="E41" i="12"/>
  <c r="D41" i="12"/>
  <c r="E31" i="12"/>
  <c r="D31" i="12"/>
  <c r="D29" i="12"/>
  <c r="E29" i="12"/>
  <c r="E22" i="12"/>
  <c r="D22" i="12"/>
  <c r="E20" i="12"/>
  <c r="D20" i="12"/>
  <c r="E13" i="12"/>
  <c r="D13" i="12"/>
  <c r="E11" i="12"/>
  <c r="D11" i="12"/>
  <c r="F31" i="3"/>
  <c r="E31" i="3"/>
  <c r="E27" i="3"/>
  <c r="F18" i="3"/>
  <c r="E11" i="3"/>
  <c r="D28" i="12" l="1"/>
  <c r="E10" i="12"/>
  <c r="D10" i="12"/>
  <c r="C28" i="12"/>
  <c r="E28" i="12"/>
  <c r="E26" i="3"/>
  <c r="C12" i="5" s="1"/>
  <c r="D12" i="5" s="1"/>
  <c r="D26" i="3"/>
  <c r="H16" i="8"/>
  <c r="F26" i="3"/>
  <c r="E10" i="3"/>
  <c r="F10" i="3" s="1"/>
  <c r="H40" i="6" l="1"/>
  <c r="H39" i="6" s="1"/>
  <c r="G48" i="6" l="1"/>
  <c r="G38" i="6"/>
  <c r="D11" i="5" l="1"/>
  <c r="D10" i="5" s="1"/>
  <c r="D9" i="5" s="1"/>
  <c r="C11" i="5"/>
  <c r="C10" i="5" s="1"/>
  <c r="C9" i="5" s="1"/>
  <c r="H48" i="6" l="1"/>
  <c r="H38" i="6"/>
  <c r="G11" i="8" l="1"/>
  <c r="F11" i="8" l="1"/>
  <c r="F14" i="8"/>
  <c r="G14" i="8"/>
  <c r="F34" i="8"/>
  <c r="F17" i="8" l="1"/>
  <c r="H25" i="8"/>
  <c r="G25" i="8"/>
  <c r="H11" i="8"/>
  <c r="H41" i="8" s="1"/>
  <c r="H15" i="8" l="1"/>
  <c r="H14" i="8" s="1"/>
  <c r="H42" i="8" s="1"/>
  <c r="F43" i="8"/>
  <c r="G17" i="8"/>
  <c r="H43" i="8" l="1"/>
  <c r="H1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Tomaskovic</author>
  </authors>
  <commentList>
    <comment ref="L20" authorId="0" shapeId="0" xr:uid="{3CCB283C-4E2C-46DA-A8DA-C3CCBA9D53C0}">
      <text>
        <r>
          <rPr>
            <b/>
            <sz val="9"/>
            <color indexed="81"/>
            <rFont val="Segoe UI"/>
            <family val="2"/>
            <charset val="238"/>
          </rPr>
          <t>Tomaskovic:</t>
        </r>
        <r>
          <rPr>
            <sz val="9"/>
            <color indexed="81"/>
            <rFont val="Segoe UI"/>
            <family val="2"/>
            <charset val="238"/>
          </rPr>
          <t xml:space="preserve">
</t>
        </r>
      </text>
    </comment>
  </commentList>
</comments>
</file>

<file path=xl/sharedStrings.xml><?xml version="1.0" encoding="utf-8"?>
<sst xmlns="http://schemas.openxmlformats.org/spreadsheetml/2006/main" count="563" uniqueCount="293">
  <si>
    <t>PRIHODI UKUPNO</t>
  </si>
  <si>
    <t>PRIHODI POSLOVANJA</t>
  </si>
  <si>
    <t>RASHODI UKUPNO</t>
  </si>
  <si>
    <t>RAZLIKA - VIŠAK / MANJAK</t>
  </si>
  <si>
    <t>NETO FINANCIRANJE</t>
  </si>
  <si>
    <t>Naziv prihoda</t>
  </si>
  <si>
    <t xml:space="preserve">A. RAČUN PRIHODA I RASHODA </t>
  </si>
  <si>
    <t>Razred</t>
  </si>
  <si>
    <t>Skupina</t>
  </si>
  <si>
    <t>Izvor</t>
  </si>
  <si>
    <t>Prihodi poslovanja</t>
  </si>
  <si>
    <t>Prihodi od prodaje nefinancijske imovine</t>
  </si>
  <si>
    <t>RASHODI POSLOVANJA</t>
  </si>
  <si>
    <t>Naziv rashoda</t>
  </si>
  <si>
    <t>Rashodi poslovanja</t>
  </si>
  <si>
    <t>Rashodi za zaposlene</t>
  </si>
  <si>
    <t>Rashodi za nabavu nefinancijske imovine</t>
  </si>
  <si>
    <t>Rashodi za nabavu neproizvedene dugotrajne imovine</t>
  </si>
  <si>
    <t>RASHODI PREMA FUNKCIJSKOJ KLASIFIKACIJI</t>
  </si>
  <si>
    <t>UKUPNI RASHODI</t>
  </si>
  <si>
    <t>Primici od financijske imovine i zaduživanja</t>
  </si>
  <si>
    <t>Izdaci za financijsku imovinu i otplate zajmova</t>
  </si>
  <si>
    <t>II. POSEBNI DIO</t>
  </si>
  <si>
    <t>I. OPĆI DIO</t>
  </si>
  <si>
    <t>Šifra</t>
  </si>
  <si>
    <t xml:space="preserve">Naziv </t>
  </si>
  <si>
    <t>Materijalni rashodi</t>
  </si>
  <si>
    <t>A) SAŽETAK RAČUNA PRIHODA I RASHODA</t>
  </si>
  <si>
    <t>B) SAŽETAK RAČUNA FINANCIRANJA</t>
  </si>
  <si>
    <t>Prihodi od prodaje proizvedene dugotrajne imovine</t>
  </si>
  <si>
    <t>Pomoći iz inozemstva i od subjekata unutar općeg proračuna</t>
  </si>
  <si>
    <t>Prihodi iz nadležnog proračuna i od HZZO-a temeljem ugovornih obveza</t>
  </si>
  <si>
    <t>Rashodi za nabavu proizvedene dugotrajne imovine</t>
  </si>
  <si>
    <t>C) PRENESENI VIŠAK ILI PRENESENI MANJAK I VIŠEGODIŠNJI PLAN URAVNOTEŽENJA</t>
  </si>
  <si>
    <t>Naziv</t>
  </si>
  <si>
    <t>EUR</t>
  </si>
  <si>
    <t>Višak prihoda iz prethodne godine koji će se rasporediti</t>
  </si>
  <si>
    <t>Manjak prihoda iz prethodne godine za pokriće</t>
  </si>
  <si>
    <t>UKUPNO FINANCIJSKI PLAN (A.+B.+C.)</t>
  </si>
  <si>
    <t>RAZLIKA</t>
  </si>
  <si>
    <t>Prihodi od imovine</t>
  </si>
  <si>
    <t>Prihodi od upravnih i administrativnih pristojbi, pristojbi po posebnim propisima i naknada</t>
  </si>
  <si>
    <t>Prihodi od prodaje proizvoda i robe te pruženih usluga, prihodi od donacija te povrati po protestiranim jamstvima</t>
  </si>
  <si>
    <t>Financijski rashodi</t>
  </si>
  <si>
    <t>PROGRAM 4090</t>
  </si>
  <si>
    <t>DRUŠTVENA BRIGA O DJECI PREDŠKOLSKE DOBI</t>
  </si>
  <si>
    <t>Redovna djelatnost dječjeg vrtića</t>
  </si>
  <si>
    <t>Aktivnost A409005</t>
  </si>
  <si>
    <t>Posebni program-Montessori</t>
  </si>
  <si>
    <t>Aktivnost A409007</t>
  </si>
  <si>
    <t>Posebni program-igraonice</t>
  </si>
  <si>
    <t>Rahodi za nabavu nefinancijske imovine</t>
  </si>
  <si>
    <t>Programi javnih potreba-predškola I TUR</t>
  </si>
  <si>
    <t>09 – Obrazovanje</t>
  </si>
  <si>
    <t>091 Predškolsko i osnovno obrazovanje</t>
  </si>
  <si>
    <t>0911 Predškolsko obrazovovanje</t>
  </si>
  <si>
    <t>Članak 3.</t>
  </si>
  <si>
    <t>Članak 4.</t>
  </si>
  <si>
    <t>Članak 5.</t>
  </si>
  <si>
    <t>PREDSJEDNICA UPRAVNOG VIJEĆA</t>
  </si>
  <si>
    <t>Članak 6.</t>
  </si>
  <si>
    <t xml:space="preserve">Brojčana oznaka i naziv				
				</t>
  </si>
  <si>
    <t>BROJČANA OZNAKA I NAZIV</t>
  </si>
  <si>
    <t>Članak 7.</t>
  </si>
  <si>
    <t>2.RASHODI I IZDACI</t>
  </si>
  <si>
    <t>Članak 8.</t>
  </si>
  <si>
    <t xml:space="preserve">Program:  DRUŠTVENA BRIGA O DJECI PREDŠKOLSKE DOBI </t>
  </si>
  <si>
    <t xml:space="preserve">Zakonske i druge pravne osnove programa: </t>
  </si>
  <si>
    <t xml:space="preserve">Naziv aktivnosti/projekta u Proračunu: REDOVNA DJELATNOST DJEČJEG VRTIĆA </t>
  </si>
  <si>
    <t>Obrazloženje aktivnosti/projekta</t>
  </si>
  <si>
    <t xml:space="preserve">Naziv aktivnosti/projekta u Proračunu: POSEBNI PROGRAM - MONTESSORI </t>
  </si>
  <si>
    <t xml:space="preserve">Naziv aktivnosti/projekta u Proračunu: KRAĆI PROGRAM – IGRAONICE </t>
  </si>
  <si>
    <t xml:space="preserve">Naziv aktivnosti/projekta u Proračunu: PROGRAM JAVNIH POTREBA – PREDŠKOLA I TUR </t>
  </si>
  <si>
    <t xml:space="preserve">Naziv aktivnosti/projekta u Proračunu: NABAVA NEFINANCIJSKE IMOVINE </t>
  </si>
  <si>
    <t>POKAZATELJ    USPJEŠNOSTI</t>
  </si>
  <si>
    <t>Definicija</t>
  </si>
  <si>
    <t>Jedinica</t>
  </si>
  <si>
    <t>Ukupni broj upisane djece</t>
  </si>
  <si>
    <t>Broj</t>
  </si>
  <si>
    <t>Broj djece obuhvaćene programom predškolskog odgoja i obrazovanja u gradskim dječjim vrtićima</t>
  </si>
  <si>
    <t>Broj djece u Montessori programu</t>
  </si>
  <si>
    <t>Poticati uvođenje posebnih i alternativnih programa kojima se najbolje zadovoljavaju specifične potrebe djece</t>
  </si>
  <si>
    <t>Broj djece u kraćem programu predškole</t>
  </si>
  <si>
    <t>Omogućiti svoj djeci u godini dana prije polaska u osnovnu školu pohađanje programa predškole.</t>
  </si>
  <si>
    <t>Broj djece  s teškoćama u razvoju</t>
  </si>
  <si>
    <t>Cilj inkluzivnog obrazovanja podrazumijeva aktivno uključiti svu djecu u odgojno obrazovne aktivnosti te da im se pruži jednak pristup u igri i radu u odgojnim skupinama. Dosadašnji pokazatelj je porast upisane djece s teškoćama u razvoju iz godine u godinu.</t>
  </si>
  <si>
    <t>Broj djece u kraćem programu folklorne igraonice</t>
  </si>
  <si>
    <t>Vlastiti izvori</t>
  </si>
  <si>
    <t>Rezultat poslovanja</t>
  </si>
  <si>
    <t>Višak prihoda</t>
  </si>
  <si>
    <t xml:space="preserve">Manjak prihoda </t>
  </si>
  <si>
    <t>__________________________</t>
  </si>
  <si>
    <t>Povećanje/ smanjenje</t>
  </si>
  <si>
    <r>
      <rPr>
        <b/>
        <sz val="11"/>
        <rFont val="Calibri"/>
        <family val="2"/>
        <charset val="238"/>
        <scheme val="minor"/>
      </rPr>
      <t>RAZLIKA</t>
    </r>
    <r>
      <rPr>
        <b/>
        <sz val="11"/>
        <color indexed="8"/>
        <rFont val="Calibri"/>
        <family val="2"/>
        <charset val="238"/>
        <scheme val="minor"/>
      </rPr>
      <t xml:space="preserve"> VIŠAK / MANJAK IZ PRETHODNE(IH) GODINE KOJI ĆE SE RASPOREDITI / POKRITI</t>
    </r>
  </si>
  <si>
    <t>Članak 1.</t>
  </si>
  <si>
    <t>Članak 2.</t>
  </si>
  <si>
    <t xml:space="preserve">Planirana sredstva </t>
  </si>
  <si>
    <t>I. OPĆI  DIO</t>
  </si>
  <si>
    <t>Prihodi, primici i višak</t>
  </si>
  <si>
    <t>Rashodi, izdaci i manjak</t>
  </si>
  <si>
    <t>OPĆI PRIHODI I PRIMICI</t>
  </si>
  <si>
    <t>VLASTITI PRIHOD</t>
  </si>
  <si>
    <t>PRIHODI ZA POSEBNE NAMJENE</t>
  </si>
  <si>
    <t>POMOĆI</t>
  </si>
  <si>
    <t>DONACIJE</t>
  </si>
  <si>
    <t>PRIHODI OD PRODAJE ILI ZAMJENE NEFINANCIJSKE IMOVINE I NAKNADE S NASLOVA OSIGURANJA</t>
  </si>
  <si>
    <t>B. RAČUN FINANCIRANJA PREMA EKONOMSKOJ KLASIFIKACIJI</t>
  </si>
  <si>
    <t>PRIMICI UKUPNO</t>
  </si>
  <si>
    <t>Primici od zaduživanja</t>
  </si>
  <si>
    <t>IZDACI UKUPNO</t>
  </si>
  <si>
    <t>Izdaci za otplatu glavnice primljenih kredita i zajmova</t>
  </si>
  <si>
    <t>B. RAČUN FINANCIRANJA PREMA IZVORIMA FINACIRANJA</t>
  </si>
  <si>
    <t>UKUPAN DONOS VIŠKA / MANJKA IZ PRETHODNE(IH) GODINE</t>
  </si>
  <si>
    <t>-          Zakon o ustanovama (NN 76/93, 29/97, 47/99, 35/08, 127/19 i 151/22)</t>
  </si>
  <si>
    <t>-          Državni pedagoški standard predškolskog odgoja i naobrazbe (NN 63/08 i 90/10)</t>
  </si>
  <si>
    <t>-          Uputa za izradu proračuna Grada Samobora za razdoblje 2024.-2026.godine</t>
  </si>
  <si>
    <t>Članak 9.</t>
  </si>
  <si>
    <t>Troškove redovne djelatnosti Dječjeg vrtića Izvor snosi većim dijelom osnivač ustanove - Grad Samobor i roditelji djece koja polaze vrtić.</t>
  </si>
  <si>
    <t>Prihodi su povećani/smanjeni po ekonomskoj klasifikaciji i izvorima financiranja:</t>
  </si>
  <si>
    <t xml:space="preserve">                                         ZA DJEČJI VRTIĆ IZVOR , G. KRKLECA 2, SAMOBOR</t>
  </si>
  <si>
    <t xml:space="preserve">Ukupni broj školskih obveznika uključenih u 10-satni program. </t>
  </si>
  <si>
    <t>Rashodi su povećani/smanjeni po ekonomskoj klasifikaciji i izvorima financiranja:</t>
  </si>
  <si>
    <t>-          Zakon o predškolskom odgoju i obrazovanju  (NN 10/ 97, 107/07, 94/13, 98/19, 57/22 i 101/23)</t>
  </si>
  <si>
    <t>VLASTITI PRIHODI PK</t>
  </si>
  <si>
    <t>PRIHODI ZA POSEBNE NAMJENE PK</t>
  </si>
  <si>
    <t>POMOĆI PK</t>
  </si>
  <si>
    <t>DONACIJE PK</t>
  </si>
  <si>
    <t>PRIHODI OD PROD. ILI ZAMJ. NEFINANCIJSKE IMOVINE I NAKN. S NASL. OS. PK</t>
  </si>
  <si>
    <t>PRIHODI ZA POSEBNE NAMJENE PK-VIŠAK</t>
  </si>
  <si>
    <t>POMOĆI PK-VIŠAK</t>
  </si>
  <si>
    <t>PRIHODI ZA POSEBNE NAMJENE PK -VIŠAK</t>
  </si>
  <si>
    <t>POMOĆI PK - VIŠAK</t>
  </si>
  <si>
    <t>RAZDJEL  004</t>
  </si>
  <si>
    <t>UPRAVNO ODJEL ZA DRUŠTVENE DJELATNOSTI</t>
  </si>
  <si>
    <t>GLAVA 00440</t>
  </si>
  <si>
    <t>DJEČJI VRTIĆI</t>
  </si>
  <si>
    <t>DJEČJI VRTIĆ IZVOR</t>
  </si>
  <si>
    <t>Opći prihodi i  primici</t>
  </si>
  <si>
    <t>Vlastiti prihodi PK</t>
  </si>
  <si>
    <t>Prihodi za posebne namjene PK</t>
  </si>
  <si>
    <t>Prihodi za posebne namjene PK - višak</t>
  </si>
  <si>
    <t>Pomoći</t>
  </si>
  <si>
    <t>Pomoći PK</t>
  </si>
  <si>
    <t>Pomoći PK - višak</t>
  </si>
  <si>
    <t>Donacije PK</t>
  </si>
  <si>
    <t>Prih. od prod. ili zamj. nef. imovine i nakn. s nasl. os. PK</t>
  </si>
  <si>
    <t>Aktivnost A409004</t>
  </si>
  <si>
    <t>Aktivnost A409009</t>
  </si>
  <si>
    <t>Aktivnost A409010</t>
  </si>
  <si>
    <t>Posebni program - Waldorf - DV Izvor</t>
  </si>
  <si>
    <t>Aktivnost A409012</t>
  </si>
  <si>
    <t>Posebni program- umjetničko likovni - DV Izvor</t>
  </si>
  <si>
    <t>Aktivnost A409013</t>
  </si>
  <si>
    <t>Posebni program-za nadarenu djecu - DV Izvor</t>
  </si>
  <si>
    <t>Nabava nefinancijske imovine - DV Izvor</t>
  </si>
  <si>
    <t>Posebni program- engleski jezik- DV Izvor</t>
  </si>
  <si>
    <t>Kraći program-engleski jezik- DV Izvor</t>
  </si>
  <si>
    <t>Naziv aktivnosti/projekta u Proračunu: POSEBNI PROGRAM -WALDORF</t>
  </si>
  <si>
    <t>Naziv aktivnosti/projekta u Proračunu: POSEBNI PROGRAM -UMJETNIČKO LIKOVNI</t>
  </si>
  <si>
    <t>Naziv aktivnosti/projekta u Proračunu: KRAĆI PROGRAM – ZA NADARENU DJECU</t>
  </si>
  <si>
    <t>Naziv aktivnosti/projekta u Proračunu: POSEBNI PROGRAM -ENGLESKI JEZIK</t>
  </si>
  <si>
    <t>Cilj igraonice je upoznati djecu s narodnim običajima i tradicijom te bogatstvom i raznovrsnošću narodnih nošnji, melodija, pjesama i igara kao i razvijati sluh,  ritam i motoriku.</t>
  </si>
  <si>
    <t>Broj djece u Waldorfskom programu</t>
  </si>
  <si>
    <t xml:space="preserve">Waldorfska pedagogija obuhvaća cjeloviti razvoj djece kroz aktivnosti koje zahvaćaju volju, emocije i intelekt, kroz prirodne materijale i umirujući prostor, prateći prirodni i zdrav dnevni, tjedni i godišnji ritam svih aktivnosti. </t>
  </si>
  <si>
    <t>Broj djece u umjetničko -likovnom programu</t>
  </si>
  <si>
    <t>Opći cilj programa je sustavno podržavanje, razvijanje i poticanje ljubavi i interesa djeteta prema likovnom izričaju. Pozornost se posvećuje doživljajnom učenju, jačanju dječjeg samopouzdanja i samoinicijative te poticanju komunikacije temeljene na demokratskim načelima, a sve to u cilju unapređenja kvalitete življenja djece u vrtiću.</t>
  </si>
  <si>
    <t>Broj djece u kraćem programu za nadarenu djecu</t>
  </si>
  <si>
    <t>Broj djece u engleskom programu</t>
  </si>
  <si>
    <t>Broj djece u kraćem programu engleskog jezika</t>
  </si>
  <si>
    <t xml:space="preserve">Opći cilj programa je organizirati sustavnu identifikaciju potencijalno darovite djece i poticati cjeloviti razvoj potencijalno darovite djece kroz individualizirani i diferencirani pristup u skladu s njihovim potrebama, sposobnostima, interesima i stilovima učenja. .Kao pokazatelj uspješnosti naveli bismo da s djecom rade poznati educirani odgojitelji, a ne vanjski suradnici. </t>
  </si>
  <si>
    <t xml:space="preserve"> Upisano je 22 djece  u dobi od 4-7 godina prema državnom pedagoškom standardu i dobivenoj verifikaciji.Cilj programa je podržavanje, razvijanje i  poticanje interesa za strani jezik te unapređenje kvalitete življenja djece u vrtiću.Kao pokazatelj uspješnosti naveli bismo da s djecom rade poznati educirani odgojitelji, a ne vanjski suradnici. </t>
  </si>
  <si>
    <t xml:space="preserve">Cilj programa je podržavanje, razvijanje i  poticanje interesa za strani jezik te unapređenje kvalitete življenja djece u vrtiću.Planirane su tri skupine po maksimalno 12 djece , a stvarni broj ovisi o interesu roditelja po pojedinim lokacijama.Kao pokazatelj uspješnosti naveli bismo da s djecom rade poznati educirani odgojitelji, a ne vanjski suradnici. </t>
  </si>
  <si>
    <t>Financijski plan 
 2026.</t>
  </si>
  <si>
    <t>Novi plan 2026.</t>
  </si>
  <si>
    <t>Ostali prihodi poslovanja</t>
  </si>
  <si>
    <t>Financijski plan  2026.</t>
  </si>
  <si>
    <t>POMOĆI - VIŠAK</t>
  </si>
  <si>
    <t>Financijski plan 2026.</t>
  </si>
  <si>
    <t>Pomoći - višak</t>
  </si>
  <si>
    <t>Aktivnost A409016</t>
  </si>
  <si>
    <t>Posebni program- daroviti - DV Izvor</t>
  </si>
  <si>
    <t>Aktivnost A409017</t>
  </si>
  <si>
    <t>Aktivnost A409018</t>
  </si>
  <si>
    <t>Aktivnost A409015</t>
  </si>
  <si>
    <t>Izvor 1.1.11</t>
  </si>
  <si>
    <t>Izvor 3.1.13</t>
  </si>
  <si>
    <t>Izvor 4.3.31</t>
  </si>
  <si>
    <t>Izvor 4.3.32</t>
  </si>
  <si>
    <t>Izvor 5.0.111</t>
  </si>
  <si>
    <t>Izvor 5.0.112</t>
  </si>
  <si>
    <t>Izvor 5.0.113</t>
  </si>
  <si>
    <t>Izvor 5.0.114</t>
  </si>
  <si>
    <t>Izvor 6.1.13</t>
  </si>
  <si>
    <t>Izvor 7.1.13</t>
  </si>
  <si>
    <t>Izvor financiranja 1.1.11</t>
  </si>
  <si>
    <t>Izvor financiranja 3.1.13</t>
  </si>
  <si>
    <t>Izvor financiranja 4.3.31</t>
  </si>
  <si>
    <t>Izvor financiranja 4.3.32</t>
  </si>
  <si>
    <t>Izvor financiranja 5.0.111</t>
  </si>
  <si>
    <t>Izvor financiranja 5.0.112</t>
  </si>
  <si>
    <t>Izvor financiranja 5.0.113</t>
  </si>
  <si>
    <t>Izvor financiranja 6.1.13</t>
  </si>
  <si>
    <t>Izvor financiranja 7.1.13</t>
  </si>
  <si>
    <t>5.0.113</t>
  </si>
  <si>
    <t>Izvor financiranja 5.0.114</t>
  </si>
  <si>
    <t>1.1.11</t>
  </si>
  <si>
    <t>5.0.111</t>
  </si>
  <si>
    <t>4.3.32</t>
  </si>
  <si>
    <t>5.0.114</t>
  </si>
  <si>
    <t>3.1.13</t>
  </si>
  <si>
    <t>4.3.31</t>
  </si>
  <si>
    <t>6.1.13</t>
  </si>
  <si>
    <t>7.1.13</t>
  </si>
  <si>
    <t>5.0.112</t>
  </si>
  <si>
    <t>RAZLIKA VIŠAK / MANJAK IZ PRETHODNE(IH) GODINE KOJI ĆE SE RASPOREDITI / POKRITI</t>
  </si>
  <si>
    <r>
      <t>1.</t>
    </r>
    <r>
      <rPr>
        <b/>
        <sz val="7"/>
        <rFont val="Calibri"/>
        <family val="2"/>
        <scheme val="minor"/>
      </rPr>
      <t xml:space="preserve">      </t>
    </r>
    <r>
      <rPr>
        <b/>
        <sz val="12"/>
        <rFont val="Calibri"/>
        <family val="2"/>
        <scheme val="minor"/>
      </rPr>
      <t>PRIHODI I PRIMICI</t>
    </r>
  </si>
  <si>
    <r>
      <t xml:space="preserve">4.3.31 Prihodi za posebne namjene </t>
    </r>
    <r>
      <rPr>
        <sz val="11"/>
        <rFont val="Calibri"/>
        <family val="2"/>
        <charset val="238"/>
        <scheme val="minor"/>
      </rPr>
      <t>razred 65 - prihodi od upravnih i administrativnih pristojbi, pristojbi po posebnim propisima i naknadama i odnose se na sufinanciranje roditelja usluge boravka djece u vrtiću, prihod je ostao napromjenjen a iznosi 1.051.000,00 eura.</t>
    </r>
  </si>
  <si>
    <r>
      <t xml:space="preserve">4.3.32 Prihodi za posebne namjene PK - </t>
    </r>
    <r>
      <rPr>
        <sz val="11"/>
        <rFont val="Calibri"/>
        <family val="2"/>
        <charset val="238"/>
        <scheme val="minor"/>
      </rPr>
      <t xml:space="preserve">naraspoređeni višak prihoda iz prethodne proračunske godine, ostvaren iz prihoda za posebne namjene, uključuje se u I. izmjene i dopune financijskog plana radi financiranja rashoda u tekućoj godini u iznosu od 12.162,00 eura.  </t>
    </r>
  </si>
  <si>
    <r>
      <t>5.0.113 Pomoći iz državnog proračuna</t>
    </r>
    <r>
      <rPr>
        <sz val="11"/>
        <rFont val="Calibri"/>
        <family val="2"/>
        <charset val="238"/>
        <scheme val="minor"/>
      </rPr>
      <t xml:space="preserve"> odnosi se na prihode razreda 63 - pomoći iz inozemstva i od subjekata unutar općeg proračuna, tekuće i kapitalne pomoći iz državnog proračuna. Prihodi ostaju nepromjenjeni 34.000,00 eura.   </t>
    </r>
  </si>
  <si>
    <r>
      <t xml:space="preserve">5.2.13 Pomoći PK iz ostalih proračuna </t>
    </r>
    <r>
      <rPr>
        <sz val="11"/>
        <rFont val="Calibri"/>
        <family val="2"/>
        <charset val="238"/>
        <scheme val="minor"/>
      </rPr>
      <t>odnosi se na prihode razreda 63 tekuće pomoći od izvanproračunskih korisnika državnog proračuna u iznosu 3.000,00 eura i ostaje nepromjenjen.</t>
    </r>
  </si>
  <si>
    <r>
      <t xml:space="preserve">6.1.13 Donacije </t>
    </r>
    <r>
      <rPr>
        <sz val="11"/>
        <rFont val="Calibri"/>
        <family val="2"/>
        <charset val="238"/>
        <scheme val="minor"/>
      </rPr>
      <t>odnose na prihode razreda 66 tekuće i kapitalne donacije i iznose 5.000,00 eura, te za potrebe I. izmjena i dopuna nisu povećavane ni smanjivane.</t>
    </r>
  </si>
  <si>
    <t>Povećanje od 10.000,00 eura odnosi se na materijalne rashode na poziciji energije.</t>
  </si>
  <si>
    <r>
      <t xml:space="preserve">3.1.13 Vlastiti prihodi </t>
    </r>
    <r>
      <rPr>
        <sz val="11"/>
        <rFont val="Calibri"/>
        <family val="2"/>
        <charset val="238"/>
        <scheme val="minor"/>
      </rPr>
      <t>su ostali nepromjenjeni i iznose 15.000,00 eura</t>
    </r>
  </si>
  <si>
    <r>
      <t xml:space="preserve">4.3.31 Prihodi za posebne namjene </t>
    </r>
    <r>
      <rPr>
        <sz val="11"/>
        <rFont val="Calibri"/>
        <family val="2"/>
        <charset val="238"/>
        <scheme val="minor"/>
      </rPr>
      <t>iznose 1.051.000,00 eura na razredu 31 rashodi za zaposlene povećano je 15.000,00 eura radi nedovoljno planiranog troška na pozicijama plaća za dodatne programe, dok je na razredu 32 materijalni rashodi smanjeno za 15.000,00 eura.</t>
    </r>
  </si>
  <si>
    <r>
      <rPr>
        <b/>
        <sz val="11"/>
        <rFont val="Calibri"/>
        <family val="2"/>
        <charset val="238"/>
        <scheme val="minor"/>
      </rPr>
      <t>4.3.32 Prihodi za posebne namjene PK</t>
    </r>
    <r>
      <rPr>
        <sz val="11"/>
        <rFont val="Calibri"/>
        <family val="2"/>
        <scheme val="minor"/>
      </rPr>
      <t xml:space="preserve"> - višak povećani za 7.162 eura, te ukupno iznose I. izmjenama i dopunama 12.162 eura.</t>
    </r>
  </si>
  <si>
    <r>
      <t xml:space="preserve">5.0.111 Pomoći iz državnog proračuna - </t>
    </r>
    <r>
      <rPr>
        <sz val="11"/>
        <rFont val="Calibri"/>
        <family val="2"/>
        <charset val="238"/>
        <scheme val="minor"/>
      </rPr>
      <t>smanjenje na poziciji materijal i sirovine i paralelno povećanje na poziciji najamnina dostavnog vozila na leasing u iznosu 4.200 eura.</t>
    </r>
  </si>
  <si>
    <r>
      <t>5.0.112 Pomoći iz držabnog proračuna - višak</t>
    </r>
    <r>
      <rPr>
        <sz val="11"/>
        <rFont val="Calibri"/>
        <family val="2"/>
        <charset val="238"/>
        <scheme val="minor"/>
      </rPr>
      <t xml:space="preserve"> smanjenje u iznosu od 9.000 eura, jer nije realiziran planirani višak.</t>
    </r>
  </si>
  <si>
    <r>
      <t xml:space="preserve">5.2.13 Pomoći PK iz ostalih proračuna </t>
    </r>
    <r>
      <rPr>
        <sz val="11"/>
        <rFont val="Calibri"/>
        <family val="2"/>
        <charset val="238"/>
        <scheme val="minor"/>
      </rPr>
      <t>nepromjenjeno 3.000 eura</t>
    </r>
    <r>
      <rPr>
        <b/>
        <sz val="11"/>
        <rFont val="Calibri"/>
        <family val="2"/>
        <charset val="238"/>
        <scheme val="minor"/>
      </rPr>
      <t>.</t>
    </r>
  </si>
  <si>
    <r>
      <t>6.1.13 Donacije</t>
    </r>
    <r>
      <rPr>
        <sz val="11"/>
        <rFont val="Calibri"/>
        <family val="2"/>
        <charset val="238"/>
        <scheme val="minor"/>
      </rPr>
      <t xml:space="preserve"> nepromjenjene iznose 5.000 eura.</t>
    </r>
  </si>
  <si>
    <r>
      <t xml:space="preserve">5.0.114 Pomoći iz državnog proračuna PK višak </t>
    </r>
    <r>
      <rPr>
        <sz val="11"/>
        <rFont val="Calibri"/>
        <family val="2"/>
        <charset val="238"/>
        <scheme val="minor"/>
      </rPr>
      <t>smanjenih 1.462 eura od planiranih 3.000 eura, te višak za nabavu rashoda iznosi 1.538 eura</t>
    </r>
    <r>
      <rPr>
        <b/>
        <sz val="11"/>
        <rFont val="Calibri"/>
        <family val="2"/>
        <charset val="238"/>
        <scheme val="minor"/>
      </rPr>
      <t>.</t>
    </r>
  </si>
  <si>
    <r>
      <t>5.0.113 Pomoći iz državnog proračuna PK</t>
    </r>
    <r>
      <rPr>
        <sz val="11"/>
        <rFont val="Calibri"/>
        <family val="2"/>
        <charset val="238"/>
        <scheme val="minor"/>
      </rPr>
      <t xml:space="preserve"> iznose 34.000 eura.</t>
    </r>
  </si>
  <si>
    <t>Dječji vrtić Izvor je u 2025. godini ostvario višak prihoda u odnosu na rashode te sa prenesenim viškom iz 2024.g.  iznosi 13.698,84 eura  i metodološki manjak od 316.875,68 eura te ukupni rezultat poslovanja u 2025.g. iznosi -303.176,84 eura, od čega su iz izvora:</t>
  </si>
  <si>
    <t>1.1.11 OPĆI PRIHODI I PRIMICI - u iznosu od 308.972,36 eura koji se evidentira kao metodološki manjak koji nastaje zbog načina iskazivanja prihoda kod proračunskog korisnika u odnosu na rashode koji se podmiruju iz izvora Grad Samobor - OPP. Prihodi su evidentirani u 2026.g. kod podmirenja obveza.</t>
  </si>
  <si>
    <t>5.0.111 POMOĆI - u iznosu od 7.903,32 eura koji se evidentira kao metodološki manjak koji nastaje zbog načina iskazivanja prihoda kod proračunskog korisnika u odnosu na rashode koji se podmiruju iz izvora Grad Samobor - pomoći. Prihodi su evidentirani u 2026.g. kod podmirenja obveza.</t>
  </si>
  <si>
    <r>
      <t xml:space="preserve">7.1.13 Prihodi od prodaje nef. Imovine i osiguranja PK </t>
    </r>
    <r>
      <rPr>
        <sz val="11"/>
        <rFont val="Calibri"/>
        <family val="2"/>
        <charset val="238"/>
        <scheme val="minor"/>
      </rPr>
      <t>iznose 1.000 eura.</t>
    </r>
  </si>
  <si>
    <t>11. Unapređenje odgojno-obrazovnih usluga</t>
  </si>
  <si>
    <t>Cilj:</t>
  </si>
  <si>
    <t>Unaprijediti odgojno - obrazovne usluge kako bi se odgovorilo na potrebe djece i mladih te ih osposobilo za aktivno i odgovorno sudjelovanje u društvu.</t>
  </si>
  <si>
    <t>Ciljana vrijednost 2027.</t>
  </si>
  <si>
    <t>Iznosi za plaće, doprinose i ostala materijalna prava planirani su na bazi 170 zaposlenih od čega je planirano 26 novih djelatnika za rad u novom objektu u Perivoju. Osnovica za obračun plaće utvrđuje se Odlukom o izvršavanju Proračuna Grada Samobora dok se koeficijenti složenosti poslova te ostala materijalna prava propisuju Pravilnicima o radu dječjih vrtića.</t>
  </si>
  <si>
    <r>
      <t xml:space="preserve">Razvojna mjera </t>
    </r>
    <r>
      <rPr>
        <i/>
        <sz val="12"/>
        <rFont val="Calibri"/>
        <family val="2"/>
        <scheme val="minor"/>
      </rPr>
      <t>(poveznica sa strateškim okvirom Provedbenog programa Grada Samobora za razdoblje 2025. – 2029.):</t>
    </r>
  </si>
  <si>
    <r>
      <t>Unutar ove aktivnosti,</t>
    </r>
    <r>
      <rPr>
        <b/>
        <sz val="12"/>
        <rFont val="Calibri"/>
        <family val="2"/>
        <scheme val="minor"/>
      </rPr>
      <t xml:space="preserve"> </t>
    </r>
    <r>
      <rPr>
        <sz val="12"/>
        <rFont val="Calibri"/>
        <family val="2"/>
        <scheme val="minor"/>
      </rPr>
      <t xml:space="preserve">iz </t>
    </r>
    <r>
      <rPr>
        <b/>
        <sz val="12"/>
        <rFont val="Calibri"/>
        <family val="2"/>
        <scheme val="minor"/>
      </rPr>
      <t>izvora 1.1. Opći prihodi i primici</t>
    </r>
    <r>
      <rPr>
        <sz val="12"/>
        <rFont val="Calibri"/>
        <family val="2"/>
        <scheme val="minor"/>
      </rPr>
      <t xml:space="preserve">, financiraju se izdaci za radnike: bruto plaće, doprinosi na plaće, plaće za prekovremeni rad i ostali rashodi za zaposlene (božićnica, regres i dr.). Financiranje materijalnih rashoda pozicije enrgije. </t>
    </r>
  </si>
  <si>
    <r>
      <t xml:space="preserve"> - </t>
    </r>
    <r>
      <rPr>
        <b/>
        <sz val="12"/>
        <rFont val="Calibri"/>
        <family val="2"/>
        <scheme val="minor"/>
      </rPr>
      <t>skupina 32</t>
    </r>
    <r>
      <rPr>
        <sz val="12"/>
        <rFont val="Calibri"/>
        <family val="2"/>
        <scheme val="minor"/>
      </rPr>
      <t xml:space="preserve"> - materijalni rashodi su povećani za 10.000 eura zbog povećanje pozicije energije.</t>
    </r>
  </si>
  <si>
    <r>
      <rPr>
        <sz val="12"/>
        <rFont val="Calibri"/>
        <family val="2"/>
        <charset val="238"/>
        <scheme val="minor"/>
      </rPr>
      <t>Iz</t>
    </r>
    <r>
      <rPr>
        <b/>
        <sz val="12"/>
        <rFont val="Calibri"/>
        <family val="2"/>
        <charset val="238"/>
        <scheme val="minor"/>
      </rPr>
      <t xml:space="preserve"> izvora 3.1.13 Vlastiti prihodi</t>
    </r>
    <r>
      <rPr>
        <sz val="12"/>
        <rFont val="Calibri"/>
        <family val="2"/>
        <charset val="238"/>
        <scheme val="minor"/>
      </rPr>
      <t xml:space="preserve"> obuhvaćaju rashode za sredstva za čišćenje i održavanje te energiju za prostore koji se iznajmljuju u skladu sa povećanim prihodima od najma.</t>
    </r>
  </si>
  <si>
    <r>
      <t xml:space="preserve">Iz </t>
    </r>
    <r>
      <rPr>
        <b/>
        <sz val="12"/>
        <rFont val="Calibri"/>
        <family val="2"/>
        <scheme val="minor"/>
      </rPr>
      <t>izvora 4.3.31 Posebnih namjena</t>
    </r>
    <r>
      <rPr>
        <sz val="12"/>
        <rFont val="Calibri"/>
        <family val="2"/>
        <scheme val="minor"/>
      </rPr>
      <t xml:space="preserve"> tj. roditeljskim uplatama unutar redovne djelatnosti financiraju se svi ostali troškovi vrtića: naknade troškova zaposlenima (naknade za prijevoz, službena putovanja i stručna usavršavanja), rashodi za materijal, energiju i uslugu (prehrana djece, energija i komunalije, tekuće održavanje objekata i opreme, nabava sitnog materijala, zakupnina) te ostali nespomenuti rashodi.</t>
    </r>
  </si>
  <si>
    <t xml:space="preserve">Iz izvora posebnih namjena do smanjenja došlo je na rashodima za uredski materijal i ostali materijalni rashodi, materijalni djelovi za tekuće i investicijsko održavanje i sitan inventar i auto gume. </t>
  </si>
  <si>
    <r>
      <t xml:space="preserve">Iz izvora </t>
    </r>
    <r>
      <rPr>
        <b/>
        <sz val="12"/>
        <rFont val="Calibri"/>
        <family val="2"/>
        <charset val="238"/>
        <scheme val="minor"/>
      </rPr>
      <t xml:space="preserve">5.0.111 Pomoći iz državnog proračuna </t>
    </r>
    <r>
      <rPr>
        <sz val="12"/>
        <rFont val="Calibri"/>
        <family val="2"/>
        <scheme val="minor"/>
      </rPr>
      <t>sredstva fiskalne održivosti dječjih vrtića smanjeno je na poziciji meterijal i sirovine 4.200 eura i prebačeno na otvorenu novu poziciju zakupnine i najamnine za dostavno vozilo koje će se nabaviti na leasing..</t>
    </r>
  </si>
  <si>
    <t xml:space="preserve">DV Izvor provodi alternativni 10-satni odgojno-obrazovni program prema koncepciji Marije Montessori od ped. god. 2015./16. Montessori metoda je filozofija odgoja koja objedinjuje teoriju ličnosti i razvoja i pedagoške tehnike temeljene na poštivanju prava djeteta, njegovih prirodnih sposobnosti i ljubavi prema djetetu. Montessori program se provodi u dvije skupine u centralnom objektu u Ul. G. Krkleca. </t>
  </si>
  <si>
    <r>
      <rPr>
        <b/>
        <sz val="12"/>
        <rFont val="Calibri"/>
        <family val="2"/>
        <scheme val="minor"/>
      </rPr>
      <t xml:space="preserve"> I. Izmjenama i dopunama Financijskog plana za 2026. g</t>
    </r>
    <r>
      <rPr>
        <sz val="12"/>
        <rFont val="Calibri"/>
        <family val="2"/>
        <scheme val="minor"/>
      </rPr>
      <t>. smanjeni su rashodi za plaće. S pozicije plaće za redovan rad umanjeno je 800 eura, te 400 eura je stavljeno na poziciju doprinosa za zdravstveno osiguranje.</t>
    </r>
  </si>
  <si>
    <r>
      <rPr>
        <b/>
        <sz val="12"/>
        <rFont val="Calibri"/>
        <family val="2"/>
        <scheme val="minor"/>
      </rPr>
      <t xml:space="preserve"> I. Izmjenama i dopunama Financijskog plana za 2026. g</t>
    </r>
    <r>
      <rPr>
        <sz val="12"/>
        <rFont val="Calibri"/>
        <family val="2"/>
        <scheme val="minor"/>
      </rPr>
      <t>. povećani su rashodi naknade za voditeljice igraonice</t>
    </r>
  </si>
  <si>
    <t>U DV Izvor, objektima u Mlinskoj ulici i Ulici G. Krkleca, provodi se kraći program folklorne igraonice. Ovom aktivnošću dodatno se obogaćuje program predškolskog odgoja te se djecu od najranije dobi potiče na učenje o tradiciji i kulturnoj baštini samoborskog kraja. Mjesečna cijena po djetetu iznosi 30,00 €.</t>
  </si>
  <si>
    <t xml:space="preserve"> </t>
  </si>
  <si>
    <t xml:space="preserve">Program predškole obvezan je program odgojno-obrazovnoga rada s djecom u godini dana prije polaska u osnovnu školu te se provodi u trajanju od 250 sati. Iz godine u godinu, smanjivao se broj djece u programu predškole što je upućivalo da je većina djece obuhvaćena redovitim 10–satnim programom predškolskog odgoja i obrazovanja. Program predškole te program za djecu s teškoćama u razvoju koja su integrirana u redovite skupine DV Izvora sufinanciran je od strane Ministarstva znanosti i obrazovanja. Iz navedenih sredstava vrši se kupnja didaktike, materijala i opreme za grupe te stručno usavršavanje odgojitelja.                                                                                                                                                                                             
Ishodište za procjenu planiranih rashoda  temelji se na broju djece u programu predškole i djece s teškoćama u razvoju koja su integrirana u redovite programe te iznosima sufinanciranja od strane MZO, i to:
- 3,60 € po djetetu u programu predškole (ukupan broj školskih obveznika  redovnog programa + mala škola je 161) 
 - od 53,00 € do 106,00 € po djetetu s teškoćama u razvoju  (29 djece sa TUR-om) 
Isplata se vrši u više ciklusa. Ministarstvo znanosti i obrazovanja upućuje dječje vrtiće da doznačena sredstva koriste za nabavu didaktičkih sredstava, stručno usavršavanje, nabavu suvremene literature i opreme.                                                                                                                                                                                    Iz sredstava Grada podmiruju se troškovi prijevoza za djecu s udaljenih područja koji su polaznici obveznog programa predškole. </t>
  </si>
  <si>
    <t>Opći cilj programa je sustavno podržavanje, razvijanje i poticanje ljubavi i interesa djeteta prema likovnom izričaju. Pozornost se posvećuje doživljajnom učenju, jačanju dječjeg samopouzdanja i samoinicijative te poticanju komunikacije temeljene na demokratskim načelima, a sve to u cilju unapređenja kvalitete življenja djece u vrtiću.
Posebni 10-satni likovni program DV Izvor provodit će u jednoj mješovitoj vrtićnoj skupini za djecu od navršene četvrte godine života do polaska u osnovnu školu s najviše 22 upisane djece u skupini, a na temelju suglasnosti dobivene od Ministarstva znanosti, obrazovanja i mladih. S održavanjem programa DV Izvor započinje za pedagošku godinu 2025./2026.
Financijska sredstva za provođenje programa proizlaze iz roditeljskih uplata.</t>
  </si>
  <si>
    <t>Waldorfska pedagogija obuhvaća cjeloviti razvoj djece kroz aktivnosti koje zahvaćaju volju, emocije i intelekt, kroz prirodne materijale i umirujući prostor, prateći prirodni i zdrav dnevni, tjedni i godišnji ritam svih aktivnosti. Alternativni program odgojno – obrazovnog rada prema Waldorfskoj koncepciji DV Izvor provodit će u jednoj mješovitoj vrtićnoj skupini s najviše 20 upisane djece u skupini u trajanju od 10 sati dnevno, a na temelju suglasnosti dobivene od Ministarstva znanosti, obrazovanja i mladih. S održavanjem programa DV Izvor započinje za pedagošku godinu 2025./2026.
Financijska sredstva za provođenje programa proizlaze iz roditeljskih uplata.</t>
  </si>
  <si>
    <t>Naziv aktivnosti/projekta u Proračunu: KRAĆI PROGRAM -ENGLESKI JEZIK</t>
  </si>
  <si>
    <r>
      <t xml:space="preserve">Rashodi su predviđeni za nabavu nefinancijske imovine za DV Izvor iz izvora posebnih namjena tj. roditeljskih uplata. Nabava nefinancijske imovine vrši se sukcesivno tijekom godine, sukladno Planu nabave (klima uređaji, računala i druga komunikacijska i informatička oprema, namještaj, oprema za kuhinju i igrala za park). Planirana financijska sredstva temelje se na iskazanim potrebama dječjeg vrtića za nabavu dugotrajne nefinancijske imovine te ponudama za nabavu iste.                                                                                                                                                                </t>
    </r>
    <r>
      <rPr>
        <b/>
        <sz val="12"/>
        <rFont val="Calibri"/>
        <family val="2"/>
        <charset val="238"/>
        <scheme val="minor"/>
      </rPr>
      <t>I. Izmjenama i dopunama Financijskog plana za 2026. godinu</t>
    </r>
    <r>
      <rPr>
        <sz val="12"/>
        <rFont val="Calibri"/>
        <family val="2"/>
        <charset val="238"/>
        <scheme val="minor"/>
      </rPr>
      <t xml:space="preserve"> rashodi se nisu mjenjali.</t>
    </r>
  </si>
  <si>
    <t xml:space="preserve">Ukupni broj upisane djece u redovni 10-satni program i program predškole (akt. 5.1. Redovna djelatnost vrtića, PPGS) planiran je Godišnjim planom i programom DV Izvor. </t>
  </si>
  <si>
    <t>Polazna vrijednost 2026.</t>
  </si>
  <si>
    <t>KLASA: 400-02/26-01/01</t>
  </si>
  <si>
    <t>POMOĆI IZ DRŽAVNOG PRORAČUNA - VIŠAK</t>
  </si>
  <si>
    <t>Ukupni prihodi poslovanja - razred 6 - Pomoći iz inozemstva i od subjekata unutar općeg proračuna; prihodi od upravnih i administrativnih pristojbi, pristojbi po posebnim propisima i naknada; prihodi od prodaje proizvoda i robe te pruženih usluga, prihodi od donacija te povrati po protestiranim jamstvima; prihodi iz nadležnog proračuna i od HZZO-a temeljem ugovornih obveza planirani su I. izmjenama i dopunama Financijskog plana za 2026. godinu u iznosu od 5.866.300,00 eura te namjenskim viškom od 13.700,00 eura i metodološkim manjkom od 316.876,00 eura koji se odnosi na nepodmirene obveze (radi nedospjelog datuma plaćanja dobavljačima) iz izvora Opći prihodi i primici i pomoći  koji je pokriven ostvarenjem prihoda od nadležnog proračuna tijekom 2026.godine.</t>
  </si>
  <si>
    <r>
      <t xml:space="preserve">5.0.114 Pomoći iz državnog proračuna PK </t>
    </r>
    <r>
      <rPr>
        <sz val="11"/>
        <rFont val="Calibri"/>
        <family val="2"/>
        <charset val="238"/>
        <scheme val="minor"/>
      </rPr>
      <t xml:space="preserve">preneseni višak prihoda iz prethodne godine iz izvora financiranja pomoći iz državnog proračuna , uključuje se u I.izmjene i dopune finsncijskog plana u iznosu 1.538,00 eura za financiranje rashoda u 2026. godini. </t>
    </r>
  </si>
  <si>
    <r>
      <t xml:space="preserve">3.1.13 Vlastiti prihodi </t>
    </r>
    <r>
      <rPr>
        <sz val="11"/>
        <rFont val="Calibri"/>
        <family val="2"/>
        <charset val="238"/>
        <scheme val="minor"/>
      </rPr>
      <t>odnose se na 66 - prihode od pruženih usluga u iznosu 14.850,00 eura i prihode razreda 68 - ostali nespomenuti prihodi, a koji se odnose na sudski spor.</t>
    </r>
    <r>
      <rPr>
        <b/>
        <sz val="11"/>
        <rFont val="Calibri"/>
        <family val="2"/>
        <scheme val="minor"/>
      </rPr>
      <t xml:space="preserve"> </t>
    </r>
    <r>
      <rPr>
        <sz val="11"/>
        <rFont val="Calibri"/>
        <family val="2"/>
        <charset val="238"/>
        <scheme val="minor"/>
      </rPr>
      <t>Prihod iz izvora vlastiti prihodi ostao je nepromjenjen.</t>
    </r>
  </si>
  <si>
    <r>
      <t xml:space="preserve">7.1.13 Prihodi od prodaje nefinancijske imovine i osiguranja </t>
    </r>
    <r>
      <rPr>
        <sz val="11"/>
        <rFont val="Calibri"/>
        <family val="2"/>
        <charset val="238"/>
        <scheme val="minor"/>
      </rPr>
      <t xml:space="preserve">iznose 1.000,00 eura i odnose se na ostale nespomenute prihode razreda 65. Prihodi ostaju napromjenjeni. </t>
    </r>
  </si>
  <si>
    <t>4.3.32 PRIHODI  ZA POSEBNE NAMJENE PK - višak - u iznosu od 12.161,21 eura ostvareni prihodi od sufinanciranja korisnika cijene usluge vrtića.</t>
  </si>
  <si>
    <t>5.0.114 POMOĆI - višak - u iznosu od 1.537,63 eura odnosi se na neutrošena sredstva iz Državnog proračuna - pomoći, namijenjena za djecu u programu predškole te djecu s teškoćama u razvoju.</t>
  </si>
  <si>
    <r>
      <t>1.1.11 Opći prihodi i primici</t>
    </r>
    <r>
      <rPr>
        <sz val="11"/>
        <rFont val="Calibri"/>
        <family val="2"/>
        <scheme val="minor"/>
      </rPr>
      <t xml:space="preserve"> u 2026. godini I. izmjenama i dopunama Financijskog plana prihodi se smanjuju u iznosu 180.000 eura, od toga 260.000 eura odnosi se na smanjenje bruto plaća i doprinosa na plaću. Financijskim planom za 2026. godinu planirano je zapošljavanje 27 radnika za potrebe poslovanja novog otvorenog objekta Perivoj, ali je konačno zaposlen manji broj djelatnika, zbog trajnog zatvaranja PO Hrastina, te reorganizacijom nema potrebe za zapošljavanjem dodatnog broja djelatnika. Povećanje na poziciji ostalih rashoda za zaposlene u iznosu 70.000 eura, od toga 40.000 eura se odnosi na isplatu otpremnine, najavljeni su odlasci dvije djelatnice u mirovinu i 30.000 eura se odnosi na dodatak za uspiješnost na radu u određenom postotku bruto plaće, a radi prekapacitiranosti djela djelatnika zbog otvorenog novog objekta Perivoj. 10.000,00 eura odnosi se na povećanje na poziciji energije iz izvora 1.1.11. Detaljnije razrađeno u rashodima.</t>
    </r>
    <r>
      <rPr>
        <b/>
        <sz val="11"/>
        <rFont val="Calibri"/>
        <family val="2"/>
        <scheme val="minor"/>
      </rPr>
      <t xml:space="preserve"> </t>
    </r>
  </si>
  <si>
    <t>I. Izmjenama i dopunama Financijskog plana za 2026.g. ukupni rashodi poslovanja planirani su u iznosu od : razred 3-Rashodi poslovanja 5.798.500 eura i razred 4-Rashodi za nabavu nefinancijske imovine 181.500 eura.</t>
  </si>
  <si>
    <r>
      <t>1.1.11 Opći prihodi i primici</t>
    </r>
    <r>
      <rPr>
        <sz val="11"/>
        <rFont val="Calibri"/>
        <family val="2"/>
        <scheme val="minor"/>
      </rPr>
      <t xml:space="preserve"> i smanjeni su za 180.000 eura</t>
    </r>
    <r>
      <rPr>
        <b/>
        <sz val="11"/>
        <rFont val="Calibri"/>
        <family val="2"/>
        <scheme val="minor"/>
      </rPr>
      <t>.</t>
    </r>
  </si>
  <si>
    <t xml:space="preserve">Smanjenje se odnosi na rashode za bruto plaću i doprinose na plaću i iznosi 260.000,00 eura manje. Do smanjenja dolazi zbog odstupanja od prvotno planirane dinamike zapošljavanja te manje realizacije u odnosu na prvotni izvorni plan, a planirano je zapošljavanje 12 djelatnika više zbog otvaranja novog objekta u Perivoju. U trenutku izrade I. izmjena i dopuna financijskog plana za 2026.g. zaposleno je 16 novo zaposlenih djelatnika za rad u Perivoju.  Novi područni objekt započeo je s radom 4. svibnja 2026.g., te s obzirom da od ukupnog broja 125 upisane djece, njih 86 je imalo potrebe pohađanja vrtića od mjeseca svibnja, dok će preostali dio novo upisane djece krenuti u novoj pedagoškoj godini 2026./2027.  Trajnim zatvaranjem PO Hrastina te reorganizacijom djelatnika njih sedmero zaposlenih će se usmjeriti na rad u novo otvoreni objekt Perivoj, te nije potreban dodatan broj zapošljavanja.   </t>
  </si>
  <si>
    <t xml:space="preserve">Povećanje od 70.000 eura odnosi se na ostale rashode za zaposlene. 40.000 eura se odnosi na trošak otpremnina. Dvije djelatnice su najavile odlazak zbog odlaska u mirovinu. Pravilnikom o radu DV Izvor radnik kojem prestaje radni odnos radi odlaska u mirovinu ima pravo na otpremninu u iznosu od 15 osnovica neto, osnovica iznosi 700 eura. 30.000 eura povećanja odnosi se na dio djelatnika zbog dodatka uspiješnosti na radu, a radi otvaranja objekta Perivoj. Zamolbom za dodatak na plaću zbog povećanja opsega poslova odobren je dodatak na plaću za uspiješnost na radu od 10% bruto plaće.    </t>
  </si>
  <si>
    <r>
      <rPr>
        <b/>
        <sz val="12"/>
        <rFont val="Calibri"/>
        <family val="2"/>
        <scheme val="minor"/>
      </rPr>
      <t>I. Izmjenama i dopunama Financijskog plana za 2026. g.</t>
    </r>
    <r>
      <rPr>
        <sz val="12"/>
        <rFont val="Calibri"/>
        <family val="2"/>
        <scheme val="minor"/>
      </rPr>
      <t xml:space="preserve"> došlo je do smanjenja na: - </t>
    </r>
    <r>
      <rPr>
        <b/>
        <sz val="12"/>
        <rFont val="Calibri"/>
        <family val="2"/>
        <scheme val="minor"/>
      </rPr>
      <t>skupini 31</t>
    </r>
    <r>
      <rPr>
        <sz val="12"/>
        <rFont val="Calibri"/>
        <family val="2"/>
        <scheme val="minor"/>
      </rPr>
      <t xml:space="preserve"> - rashodi za zaposlene u iznosu od 190.000 eura  i odnosi se na plaće zaposlenih, radi manje zaposlenog novog kadra.</t>
    </r>
  </si>
  <si>
    <t>Financijska sredstva za provođenje Posebnog programa – Montessori proizlaze iz roditeljskih uplata. Naime, cijena za djecu uključenu u Montessori program uvećava se za 53,09 € mjesečno na redoviti iznos roditeljske uplate od 76,98 € do 28.2.2026g., te od 1.3.2026.g. 110,00 €. Sredstva se ulažu dalje u program, i to: dodatke na plaću 6 odgojiteljica te njihovo stručno obrazovanje i usavršavanje.</t>
  </si>
  <si>
    <t>Opći cilj programa je organizirati sustavnu identifikaciju potencijalno darovite djece i poticati cjeloviti razvoj potencijalno darovite djece kroz individualizirani i diferencirani pristup u skladu s njihovim potrebama, sposobnostima, interesima i stilovima učenja.
Kraći program odgojno – obrazovnog rada za potencijalno darovitu djecu DV Izvor provodit će za potencijalno darovitu djecu s najviše 22 upisane djece u skupini u trajanju od 3 sata dnevno, a na temelju suglasnosti dobivene od Ministarstva znanosti, obrazovanja i mladih. S održavanjem programa DV Izvor započinje s 1.2.2026.godine.                                                                                                      Financijska sredstva za provođenje programa proizlaze iz roditeljskih uplata.</t>
  </si>
  <si>
    <t>Opći cilj programa je  poticati cjeloviti razvoj djece kroz  pristup u skladu s njihovim potrebama, sposobnostima, interesima i stilovima učenja.  Približiti strani jezik u govoru kroz redovan, svakodnevan  odgojno obrazovni rad. S održavanjem programa DV Izvor započeo je za pedagošku godinu 2025./2026.
Financijska sredstva za provođenje programa proizlaze iz roditeljskih uplata.</t>
  </si>
  <si>
    <t xml:space="preserve">Opći cilj programa je  poticati cjeloviti razvoj djece kroz  pristup u skladu s njihovim potrebama, sposobnostima, interesima i stilovima učenja.  Približiti strani jezik u govoru kroz kraći program koji se odvija dva puta tjedno u periodu od listopada do svibnja. Program pohađaju djeca u dobi od 4-7 godina.  
S održavanjem programa DV Izvor započeo je s pedagoškom godinom 2025./2026.                                Financijska sredstva za provođenje programa proizlaze iz roditeljskih uplata. </t>
  </si>
  <si>
    <t>Tatijana Lenart</t>
  </si>
  <si>
    <t>I.izmjene i dopune Financijskog plana Dječjeg vrtića Izvor za 2026. godinu sadrži:</t>
  </si>
  <si>
    <t>Prihodi i rashodi I. izmjena i dopuna Financijskog plana Dječjeg vrtića Izvor za 2026. godinu utvrđuju se u Računu prihoda i rashoda  po ekonomskoj klasifikaciji kako slijedi:</t>
  </si>
  <si>
    <t>Prihodi i rashodi I.izmjena i dopuna Financijskog plana Dječjeg vrtića Izvor za 2026. godinu utvrđuju se u Računu prihoda i rashoda  po izvorima financiranja kako slijedi:</t>
  </si>
  <si>
    <t>Rashodi I.izmjena i dopuna Financijskog plana Dječjeg vrtića Izvor za 2026. godinu  raspoređuju se po funkcijskoj klasifikaciji kako slijedi:</t>
  </si>
  <si>
    <t>Primici od financijske imovine i zaduživanja i izdaci za financijsku imovinu i otplatu zajmova I.izmjena i dopunama Financijskog plana Dječjeg vrtića Izvor za 2026. godinu  utvrđuju se u Računu financiranja po ekonomskoj klasifikaciji i prema izvorima financiranja kako slijedi:</t>
  </si>
  <si>
    <t>Preneseni višak prihoda nad rashodima I.izmjena i dopuna Financijskog plana Dječjeg vrtića Izvor za 2026. godinu  utvrđuje se kako slijedi:</t>
  </si>
  <si>
    <t>Rashodi i izdaci I.izmjena i dopuna Financijskog plana Dječjeg vrtića Izvor za 2026. godinu raspoređuju  se po programu, aktivnostima, izvorima financiranja i ekonomskoj klasifikaciji u Posebnom dijelu Proračuna, kako slijedi:</t>
  </si>
  <si>
    <t>OBRAZLOŽENJE OPĆEG DIJELA I. IZMJENA I DOPUNA FINANCIJSKOG PLANA ZA 2026.GODINU</t>
  </si>
  <si>
    <t>OBRAZLOŽENJE POSEBNOG DIJELA I. IZMJENA I DOPUNA FINANCIJSKOG PLANA ZA 2026.GODINU                                                                            ZA DJEČJI VRTIĆ IZVOR, G. KRKLECA 2, SAMOBOR</t>
  </si>
  <si>
    <t>III. ZAVRŠNE ODREDBE</t>
  </si>
  <si>
    <t>Članak 10.</t>
  </si>
  <si>
    <t xml:space="preserve">I. izmjene i dopune Financijskog plana za 2026. godinu objavit će se na službenoj internet stranici Dječjeg vrtića Izvor, a stupaju na snagu danom objave.				
				</t>
  </si>
  <si>
    <t>URBROJ: 238-27-80-03-26-3</t>
  </si>
  <si>
    <t>Na temelju članka 46. Zakona o proračunu (Narodne novine br.144/21) i članka 41. Statuta Dječjeg vrtića Izvor (Službene vijesti Grada Samobora br. 4/19., 2/21 i 10/22) Upravno vijeće DV Izvor na svojoj 23. online sjednici održanoj 24.07.2027. godine donijelo je :</t>
  </si>
  <si>
    <t>I. IZMJENE I DOPUNE FINANCIJSKOG PLANA DJEČJEG VRTIĆA IZVOR ZA                                                                       2026. GODINU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</si>
</sst>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1]_-;\-* #,##0.00\ [$€-1]_-;_-* &quot;-&quot;??\ [$€-1]_-;_-@_-"/>
    <numFmt numFmtId="165" formatCode="[$-1041A]#,##0;\-\ #,##0"/>
  </numFmts>
  <fonts count="96">
    <font>
      <sz val="11"/>
      <color theme="1"/>
      <name val="Calibri"/>
      <family val="2"/>
      <charset val="238"/>
      <scheme val="minor"/>
    </font>
    <font>
      <sz val="10"/>
      <name val="Arial"/>
      <family val="2"/>
      <charset val="238"/>
    </font>
    <font>
      <sz val="12"/>
      <color theme="1"/>
      <name val="Calibri"/>
      <family val="2"/>
      <charset val="238"/>
      <scheme val="minor"/>
    </font>
    <font>
      <sz val="10"/>
      <color theme="1"/>
      <name val="Calibri"/>
      <family val="2"/>
      <charset val="238"/>
      <scheme val="minor"/>
    </font>
    <font>
      <sz val="10"/>
      <color rgb="FF000000"/>
      <name val="Arial"/>
      <family val="2"/>
      <charset val="238"/>
    </font>
    <font>
      <sz val="12"/>
      <color theme="1"/>
      <name val="Times New Roman"/>
      <family val="1"/>
      <charset val="238"/>
    </font>
    <font>
      <sz val="12"/>
      <color rgb="FFFF0000"/>
      <name val="Times New Roman"/>
      <family val="1"/>
      <charset val="238"/>
    </font>
    <font>
      <b/>
      <i/>
      <sz val="12"/>
      <color indexed="8"/>
      <name val="Times New Roman"/>
      <family val="1"/>
      <charset val="238"/>
    </font>
    <font>
      <b/>
      <sz val="10"/>
      <color theme="1"/>
      <name val="Arial"/>
      <family val="2"/>
      <charset val="238"/>
    </font>
    <font>
      <sz val="10"/>
      <color theme="1"/>
      <name val="Arial"/>
      <family val="2"/>
      <charset val="238"/>
    </font>
    <font>
      <sz val="10"/>
      <color rgb="FF000000"/>
      <name val="Geneva"/>
      <charset val="238"/>
    </font>
    <font>
      <sz val="11"/>
      <color theme="1" tint="4.9989318521683403E-2"/>
      <name val="Calibri"/>
      <family val="2"/>
      <charset val="238"/>
      <scheme val="minor"/>
    </font>
    <font>
      <b/>
      <sz val="12"/>
      <color theme="1" tint="4.9989318521683403E-2"/>
      <name val="Calibri"/>
      <family val="2"/>
      <charset val="238"/>
      <scheme val="minor"/>
    </font>
    <font>
      <sz val="12"/>
      <color theme="1" tint="4.9989318521683403E-2"/>
      <name val="Calibri"/>
      <family val="2"/>
      <charset val="238"/>
      <scheme val="minor"/>
    </font>
    <font>
      <b/>
      <sz val="11"/>
      <color theme="1"/>
      <name val="Calibri"/>
      <family val="2"/>
      <charset val="238"/>
      <scheme val="minor"/>
    </font>
    <font>
      <b/>
      <sz val="10"/>
      <color rgb="FF000000"/>
      <name val="Arial"/>
      <family val="2"/>
      <charset val="238"/>
    </font>
    <font>
      <sz val="10"/>
      <color rgb="FF000000"/>
      <name val="Times New Roman"/>
      <family val="1"/>
      <charset val="238"/>
    </font>
    <font>
      <b/>
      <sz val="12"/>
      <color theme="1"/>
      <name val="Arial"/>
      <family val="2"/>
      <charset val="238"/>
    </font>
    <font>
      <sz val="11"/>
      <color theme="1"/>
      <name val="Calibri"/>
      <family val="2"/>
      <charset val="238"/>
      <scheme val="minor"/>
    </font>
    <font>
      <sz val="10"/>
      <color theme="1" tint="4.9989318521683403E-2"/>
      <name val="Calibri"/>
      <family val="2"/>
      <charset val="238"/>
      <scheme val="minor"/>
    </font>
    <font>
      <sz val="11"/>
      <color rgb="FF000000"/>
      <name val="Calibri"/>
      <family val="2"/>
      <charset val="238"/>
    </font>
    <font>
      <sz val="11"/>
      <color rgb="FF000000"/>
      <name val="Calibri"/>
      <family val="2"/>
      <scheme val="minor"/>
    </font>
    <font>
      <sz val="11"/>
      <color rgb="FFFFFFFF"/>
      <name val="Calibri"/>
      <family val="2"/>
      <charset val="238"/>
    </font>
    <font>
      <b/>
      <sz val="11"/>
      <color rgb="FFFF9900"/>
      <name val="Calibri"/>
      <family val="2"/>
      <charset val="238"/>
    </font>
    <font>
      <sz val="11"/>
      <color rgb="FF800080"/>
      <name val="Calibri"/>
      <family val="2"/>
      <charset val="238"/>
    </font>
    <font>
      <b/>
      <sz val="15"/>
      <color rgb="FF003366"/>
      <name val="Calibri"/>
      <family val="2"/>
      <charset val="238"/>
    </font>
    <font>
      <b/>
      <sz val="13"/>
      <color rgb="FF003366"/>
      <name val="Calibri"/>
      <family val="2"/>
      <charset val="238"/>
    </font>
    <font>
      <b/>
      <sz val="11"/>
      <color rgb="FF003366"/>
      <name val="Calibri"/>
      <family val="2"/>
      <charset val="238"/>
    </font>
    <font>
      <sz val="11"/>
      <color rgb="FF993300"/>
      <name val="Calibri"/>
      <family val="2"/>
      <charset val="238"/>
    </font>
    <font>
      <sz val="11"/>
      <color rgb="FFFF9900"/>
      <name val="Calibri"/>
      <family val="2"/>
      <charset val="238"/>
    </font>
    <font>
      <b/>
      <sz val="11"/>
      <color rgb="FFFFFFFF"/>
      <name val="Calibri"/>
      <family val="2"/>
      <charset val="238"/>
    </font>
    <font>
      <b/>
      <sz val="10"/>
      <color rgb="FF0000FF"/>
      <name val="Arial"/>
      <family val="2"/>
      <charset val="238"/>
    </font>
    <font>
      <b/>
      <sz val="12"/>
      <color rgb="FF000000"/>
      <name val="Arial"/>
      <family val="2"/>
      <charset val="238"/>
    </font>
    <font>
      <sz val="8"/>
      <color rgb="FF000000"/>
      <name val="Arial"/>
      <family val="2"/>
      <charset val="238"/>
    </font>
    <font>
      <sz val="10"/>
      <color rgb="FF0000FF"/>
      <name val="Arial"/>
      <family val="2"/>
      <charset val="238"/>
    </font>
    <font>
      <sz val="19"/>
      <color rgb="FF3366FF"/>
      <name val="Arial"/>
      <family val="2"/>
      <charset val="238"/>
    </font>
    <font>
      <sz val="8"/>
      <color rgb="FFFF0000"/>
      <name val="Arial"/>
      <family val="2"/>
      <charset val="238"/>
    </font>
    <font>
      <i/>
      <sz val="11"/>
      <color rgb="FF808080"/>
      <name val="Calibri"/>
      <family val="2"/>
      <charset val="238"/>
    </font>
    <font>
      <b/>
      <sz val="11"/>
      <color rgb="FF000000"/>
      <name val="Calibri"/>
      <family val="2"/>
      <charset val="238"/>
    </font>
    <font>
      <sz val="11"/>
      <color rgb="FF333399"/>
      <name val="Calibri"/>
      <family val="2"/>
      <charset val="238"/>
    </font>
    <font>
      <b/>
      <sz val="10"/>
      <color indexed="8"/>
      <name val="Calibri"/>
      <family val="2"/>
      <charset val="238"/>
      <scheme val="minor"/>
    </font>
    <font>
      <sz val="11"/>
      <name val="Calibri"/>
      <family val="2"/>
      <charset val="238"/>
      <scheme val="minor"/>
    </font>
    <font>
      <sz val="11"/>
      <color rgb="FF000000"/>
      <name val="Calibri"/>
      <family val="2"/>
      <charset val="238"/>
      <scheme val="minor"/>
    </font>
    <font>
      <b/>
      <sz val="11"/>
      <name val="Calibri"/>
      <family val="2"/>
      <charset val="238"/>
      <scheme val="minor"/>
    </font>
    <font>
      <b/>
      <sz val="12"/>
      <color theme="1"/>
      <name val="Calibri"/>
      <family val="2"/>
      <charset val="238"/>
      <scheme val="minor"/>
    </font>
    <font>
      <b/>
      <sz val="9"/>
      <color theme="1"/>
      <name val="Calibri"/>
      <family val="2"/>
      <charset val="238"/>
      <scheme val="minor"/>
    </font>
    <font>
      <sz val="12"/>
      <color theme="1"/>
      <name val="Arial"/>
      <family val="2"/>
      <charset val="238"/>
    </font>
    <font>
      <b/>
      <sz val="11"/>
      <color indexed="8"/>
      <name val="Calibri"/>
      <family val="2"/>
      <charset val="238"/>
      <scheme val="minor"/>
    </font>
    <font>
      <b/>
      <sz val="12"/>
      <color indexed="8"/>
      <name val="Calibri"/>
      <family val="2"/>
      <charset val="238"/>
      <scheme val="minor"/>
    </font>
    <font>
      <sz val="12"/>
      <color indexed="8"/>
      <name val="Calibri"/>
      <family val="2"/>
      <charset val="238"/>
      <scheme val="minor"/>
    </font>
    <font>
      <sz val="10"/>
      <color indexed="8"/>
      <name val="Calibri"/>
      <family val="2"/>
      <charset val="238"/>
      <scheme val="minor"/>
    </font>
    <font>
      <sz val="11"/>
      <color indexed="8"/>
      <name val="Calibri"/>
      <family val="2"/>
      <charset val="238"/>
      <scheme val="minor"/>
    </font>
    <font>
      <b/>
      <sz val="12"/>
      <name val="Calibri"/>
      <family val="2"/>
      <charset val="238"/>
      <scheme val="minor"/>
    </font>
    <font>
      <sz val="12"/>
      <name val="Calibri"/>
      <family val="2"/>
      <charset val="238"/>
      <scheme val="minor"/>
    </font>
    <font>
      <i/>
      <sz val="11"/>
      <name val="Calibri"/>
      <family val="2"/>
      <charset val="238"/>
      <scheme val="minor"/>
    </font>
    <font>
      <b/>
      <sz val="11"/>
      <color theme="1" tint="4.9989318521683403E-2"/>
      <name val="Calibri"/>
      <family val="2"/>
      <charset val="238"/>
      <scheme val="minor"/>
    </font>
    <font>
      <b/>
      <sz val="9"/>
      <name val="Arial Nova Light"/>
      <family val="2"/>
      <charset val="238"/>
    </font>
    <font>
      <b/>
      <sz val="9"/>
      <name val="Arial"/>
      <family val="2"/>
      <charset val="238"/>
    </font>
    <font>
      <sz val="9"/>
      <name val="Arial Nova Light"/>
      <family val="2"/>
      <charset val="238"/>
    </font>
    <font>
      <sz val="9"/>
      <color theme="1"/>
      <name val="Arial Nova Light"/>
      <family val="2"/>
      <charset val="238"/>
    </font>
    <font>
      <sz val="9"/>
      <name val="Arial"/>
      <family val="2"/>
      <charset val="238"/>
    </font>
    <font>
      <b/>
      <sz val="11"/>
      <color rgb="FFFF0000"/>
      <name val="Calibri"/>
      <family val="2"/>
      <charset val="238"/>
      <scheme val="minor"/>
    </font>
    <font>
      <sz val="11"/>
      <color rgb="FFFF0000"/>
      <name val="Calibri"/>
      <family val="2"/>
      <scheme val="minor"/>
    </font>
    <font>
      <b/>
      <sz val="10"/>
      <color indexed="8"/>
      <name val="Arial"/>
      <family val="2"/>
      <charset val="238"/>
    </font>
    <font>
      <b/>
      <sz val="10"/>
      <name val="Arial"/>
      <family val="2"/>
      <charset val="238"/>
    </font>
    <font>
      <sz val="10"/>
      <color indexed="8"/>
      <name val="Arial"/>
      <family val="2"/>
      <charset val="238"/>
    </font>
    <font>
      <i/>
      <sz val="10"/>
      <name val="Arial"/>
      <family val="2"/>
      <charset val="238"/>
    </font>
    <font>
      <b/>
      <sz val="14"/>
      <name val="Calibri"/>
      <family val="2"/>
      <charset val="238"/>
      <scheme val="minor"/>
    </font>
    <font>
      <sz val="10"/>
      <name val="Calibri"/>
      <family val="2"/>
      <charset val="238"/>
      <scheme val="minor"/>
    </font>
    <font>
      <b/>
      <sz val="11"/>
      <name val="Arial"/>
      <family val="2"/>
      <charset val="238"/>
    </font>
    <font>
      <sz val="11"/>
      <name val="Arial"/>
      <family val="2"/>
      <charset val="238"/>
    </font>
    <font>
      <b/>
      <sz val="14"/>
      <name val="Arial"/>
      <family val="2"/>
      <charset val="238"/>
    </font>
    <font>
      <sz val="11"/>
      <color rgb="FFFF0000"/>
      <name val="Calibri"/>
      <family val="2"/>
      <charset val="238"/>
      <scheme val="minor"/>
    </font>
    <font>
      <sz val="12"/>
      <color rgb="FFFF0000"/>
      <name val="Calibri"/>
      <family val="2"/>
      <scheme val="minor"/>
    </font>
    <font>
      <i/>
      <sz val="11"/>
      <color theme="1"/>
      <name val="Arial"/>
      <family val="2"/>
      <charset val="238"/>
    </font>
    <font>
      <b/>
      <i/>
      <sz val="11"/>
      <color theme="1"/>
      <name val="Calibri"/>
      <family val="2"/>
      <charset val="238"/>
      <scheme val="minor"/>
    </font>
    <font>
      <b/>
      <sz val="12"/>
      <color rgb="FFFF0000"/>
      <name val="Calibri"/>
      <family val="2"/>
      <scheme val="minor"/>
    </font>
    <font>
      <b/>
      <sz val="11"/>
      <color rgb="FFFF0000"/>
      <name val="Calibri"/>
      <family val="2"/>
      <scheme val="minor"/>
    </font>
    <font>
      <b/>
      <sz val="12"/>
      <color rgb="FFFF0000"/>
      <name val="Calibri"/>
      <family val="2"/>
      <charset val="238"/>
      <scheme val="minor"/>
    </font>
    <font>
      <sz val="10"/>
      <name val="Times New Roman"/>
      <family val="1"/>
      <charset val="238"/>
    </font>
    <font>
      <sz val="11"/>
      <color rgb="FF00B050"/>
      <name val="Calibri"/>
      <family val="2"/>
      <scheme val="minor"/>
    </font>
    <font>
      <sz val="12"/>
      <color theme="1"/>
      <name val="Calibri"/>
      <family val="2"/>
      <scheme val="minor"/>
    </font>
    <font>
      <sz val="12"/>
      <color rgb="FF00B050"/>
      <name val="Calibri"/>
      <family val="2"/>
      <scheme val="minor"/>
    </font>
    <font>
      <b/>
      <i/>
      <sz val="11"/>
      <name val="Calibri"/>
      <family val="2"/>
      <charset val="238"/>
      <scheme val="minor"/>
    </font>
    <font>
      <sz val="9"/>
      <color indexed="81"/>
      <name val="Segoe UI"/>
      <family val="2"/>
      <charset val="238"/>
    </font>
    <font>
      <b/>
      <sz val="9"/>
      <color indexed="81"/>
      <name val="Segoe UI"/>
      <family val="2"/>
      <charset val="238"/>
    </font>
    <font>
      <sz val="11"/>
      <color theme="1"/>
      <name val="Arial"/>
      <family val="2"/>
      <charset val="238"/>
    </font>
    <font>
      <b/>
      <sz val="11"/>
      <color theme="1"/>
      <name val="Arial"/>
      <family val="2"/>
      <charset val="238"/>
    </font>
    <font>
      <b/>
      <sz val="14"/>
      <color theme="1"/>
      <name val="Arial"/>
      <family val="2"/>
      <charset val="238"/>
    </font>
    <font>
      <b/>
      <sz val="11"/>
      <name val="Calibri"/>
      <family val="2"/>
      <scheme val="minor"/>
    </font>
    <font>
      <b/>
      <sz val="12"/>
      <name val="Calibri"/>
      <family val="2"/>
      <scheme val="minor"/>
    </font>
    <font>
      <b/>
      <sz val="7"/>
      <name val="Calibri"/>
      <family val="2"/>
      <scheme val="minor"/>
    </font>
    <font>
      <sz val="11"/>
      <name val="Calibri"/>
      <family val="2"/>
      <scheme val="minor"/>
    </font>
    <font>
      <sz val="12"/>
      <name val="Calibri"/>
      <family val="2"/>
      <scheme val="minor"/>
    </font>
    <font>
      <i/>
      <sz val="12"/>
      <name val="Calibri"/>
      <family val="2"/>
      <scheme val="minor"/>
    </font>
    <font>
      <sz val="10"/>
      <name val="Calibri"/>
      <family val="2"/>
      <scheme val="minor"/>
    </font>
  </fonts>
  <fills count="3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4" tint="0.39997558519241921"/>
        <bgColor indexed="64"/>
      </patternFill>
    </fill>
    <fill>
      <patternFill patternType="solid">
        <fgColor rgb="FFFFC000"/>
        <bgColor indexed="64"/>
      </patternFill>
    </fill>
    <fill>
      <patternFill patternType="solid">
        <fgColor rgb="FFD9D9D9"/>
        <bgColor indexed="64"/>
      </patternFill>
    </fill>
    <fill>
      <patternFill patternType="solid">
        <fgColor rgb="FFF2F2F2"/>
        <bgColor indexed="64"/>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FF8080"/>
        <bgColor rgb="FFFF8080"/>
      </patternFill>
    </fill>
    <fill>
      <patternFill patternType="solid">
        <fgColor rgb="FF00FF00"/>
        <bgColor rgb="FF00FF00"/>
      </patternFill>
    </fill>
    <fill>
      <patternFill patternType="solid">
        <fgColor rgb="FF99CCFF"/>
        <bgColor rgb="FF99CCFF"/>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FFFF99"/>
        <bgColor rgb="FFFFFF99"/>
      </patternFill>
    </fill>
    <fill>
      <patternFill patternType="solid">
        <fgColor rgb="FF969696"/>
        <bgColor rgb="FF969696"/>
      </patternFill>
    </fill>
    <fill>
      <patternFill patternType="solid">
        <fgColor rgb="FF00CCFF"/>
        <bgColor rgb="FF00CCFF"/>
      </patternFill>
    </fill>
    <fill>
      <patternFill patternType="solid">
        <fgColor rgb="FF99CC00"/>
        <bgColor rgb="FF99CC00"/>
      </patternFill>
    </fill>
    <fill>
      <patternFill patternType="solid">
        <fgColor rgb="FF666699"/>
        <bgColor rgb="FF666699"/>
      </patternFill>
    </fill>
    <fill>
      <patternFill patternType="solid">
        <fgColor rgb="FFFFFFCC"/>
        <bgColor rgb="FFFFFFCC"/>
      </patternFill>
    </fill>
    <fill>
      <patternFill patternType="solid">
        <fgColor rgb="FF00FFFF"/>
        <bgColor rgb="FF00FFFF"/>
      </patternFill>
    </fill>
    <fill>
      <patternFill patternType="solid">
        <fgColor rgb="FF0094C8"/>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rgb="FF808080"/>
      </left>
      <right style="thin">
        <color rgb="FF808080"/>
      </right>
      <top style="thin">
        <color rgb="FF808080"/>
      </top>
      <bottom style="thin">
        <color rgb="FF808080"/>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
      <left style="double">
        <color rgb="FF333333"/>
      </left>
      <right style="double">
        <color rgb="FF333333"/>
      </right>
      <top style="double">
        <color rgb="FF333333"/>
      </top>
      <bottom style="double">
        <color rgb="FF333333"/>
      </bottom>
      <diagonal/>
    </border>
    <border>
      <left style="thin">
        <color rgb="FF333333"/>
      </left>
      <right style="thin">
        <color rgb="FF333333"/>
      </right>
      <top style="thin">
        <color rgb="FF333333"/>
      </top>
      <bottom style="thin">
        <color rgb="FF333333"/>
      </bottom>
      <diagonal/>
    </border>
    <border>
      <left style="thin">
        <color rgb="FF3366FF"/>
      </left>
      <right style="thin">
        <color rgb="FF3366FF"/>
      </right>
      <top style="thin">
        <color rgb="FF3366FF"/>
      </top>
      <bottom style="thin">
        <color rgb="FF3366FF"/>
      </bottom>
      <diagonal/>
    </border>
    <border>
      <left style="thin">
        <color rgb="FFCCFFFF"/>
      </left>
      <right style="thin">
        <color rgb="FF3366FF"/>
      </right>
      <top style="medium">
        <color rgb="FFCCFFFF"/>
      </top>
      <bottom style="thin">
        <color rgb="FF3366FF"/>
      </bottom>
      <diagonal/>
    </border>
    <border>
      <left/>
      <right/>
      <top style="thin">
        <color rgb="FF333399"/>
      </top>
      <bottom style="double">
        <color rgb="FF333399"/>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3">
    <xf numFmtId="0" fontId="0" fillId="0" borderId="0"/>
    <xf numFmtId="0" fontId="4" fillId="0" borderId="0"/>
    <xf numFmtId="0" fontId="4" fillId="0" borderId="0" applyNumberFormat="0" applyBorder="0" applyProtection="0"/>
    <xf numFmtId="0" fontId="10" fillId="0" borderId="0" applyNumberFormat="0" applyBorder="0" applyProtection="0"/>
    <xf numFmtId="44" fontId="18" fillId="0" borderId="0" applyFont="0" applyFill="0" applyBorder="0" applyAlignment="0" applyProtection="0"/>
    <xf numFmtId="0" fontId="1" fillId="0" borderId="0"/>
    <xf numFmtId="0" fontId="18" fillId="0" borderId="0"/>
    <xf numFmtId="0" fontId="4" fillId="0" borderId="0" applyNumberFormat="0" applyBorder="0" applyProtection="0">
      <alignment wrapText="1"/>
    </xf>
    <xf numFmtId="0" fontId="20" fillId="11" borderId="0" applyNumberFormat="0" applyFont="0" applyBorder="0" applyAlignment="0" applyProtection="0"/>
    <xf numFmtId="0" fontId="20" fillId="12" borderId="0" applyNumberFormat="0" applyFont="0" applyBorder="0" applyAlignment="0" applyProtection="0"/>
    <xf numFmtId="0" fontId="20" fillId="13" borderId="0" applyNumberFormat="0" applyFont="0" applyBorder="0" applyAlignment="0" applyProtection="0"/>
    <xf numFmtId="0" fontId="20" fillId="14" borderId="0" applyNumberFormat="0" applyFont="0" applyBorder="0" applyAlignment="0" applyProtection="0"/>
    <xf numFmtId="0" fontId="20" fillId="15" borderId="0" applyNumberFormat="0" applyFont="0" applyBorder="0" applyAlignment="0" applyProtection="0"/>
    <xf numFmtId="0" fontId="20" fillId="16" borderId="0" applyNumberFormat="0" applyFont="0" applyBorder="0" applyAlignment="0" applyProtection="0"/>
    <xf numFmtId="0" fontId="20" fillId="17" borderId="0" applyNumberFormat="0" applyFont="0" applyBorder="0" applyAlignment="0" applyProtection="0"/>
    <xf numFmtId="0" fontId="20" fillId="18" borderId="0" applyNumberFormat="0" applyFont="0" applyBorder="0" applyAlignment="0" applyProtection="0"/>
    <xf numFmtId="0" fontId="20" fillId="14" borderId="0" applyNumberFormat="0" applyFont="0" applyBorder="0" applyAlignment="0" applyProtection="0"/>
    <xf numFmtId="0" fontId="20" fillId="19" borderId="0" applyNumberFormat="0" applyFont="0" applyBorder="0" applyAlignment="0" applyProtection="0"/>
    <xf numFmtId="0" fontId="20" fillId="20" borderId="0" applyNumberFormat="0" applyFont="0" applyBorder="0" applyAlignment="0" applyProtection="0"/>
    <xf numFmtId="0" fontId="20" fillId="19" borderId="0" applyNumberFormat="0" applyFon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8" borderId="0" applyNumberFormat="0" applyBorder="0" applyAlignment="0" applyProtection="0"/>
    <xf numFmtId="0" fontId="23" fillId="29" borderId="16" applyNumberFormat="0" applyAlignment="0" applyProtection="0"/>
    <xf numFmtId="0" fontId="24" fillId="12" borderId="0" applyNumberFormat="0" applyBorder="0" applyAlignment="0" applyProtection="0"/>
    <xf numFmtId="0" fontId="25" fillId="0" borderId="17" applyNumberFormat="0" applyFill="0" applyAlignment="0" applyProtection="0"/>
    <xf numFmtId="0" fontId="26" fillId="0" borderId="18" applyNumberFormat="0" applyFill="0" applyAlignment="0" applyProtection="0"/>
    <xf numFmtId="0" fontId="27" fillId="0" borderId="19" applyNumberFormat="0" applyFill="0" applyAlignment="0" applyProtection="0"/>
    <xf numFmtId="0" fontId="27" fillId="0" borderId="0" applyNumberFormat="0" applyFill="0" applyBorder="0" applyAlignment="0" applyProtection="0"/>
    <xf numFmtId="0" fontId="28" fillId="30" borderId="0" applyNumberFormat="0" applyBorder="0" applyAlignment="0" applyProtection="0"/>
    <xf numFmtId="0" fontId="20" fillId="0" borderId="0"/>
    <xf numFmtId="0" fontId="21" fillId="0" borderId="0"/>
    <xf numFmtId="0" fontId="1" fillId="0" borderId="0"/>
    <xf numFmtId="0" fontId="4" fillId="0" borderId="0" applyNumberFormat="0" applyBorder="0" applyProtection="0">
      <alignment wrapText="1"/>
    </xf>
    <xf numFmtId="0" fontId="21" fillId="0" borderId="0"/>
    <xf numFmtId="0" fontId="4" fillId="0" borderId="0" applyNumberFormat="0" applyBorder="0" applyProtection="0">
      <alignment wrapText="1"/>
    </xf>
    <xf numFmtId="0" fontId="20" fillId="0" borderId="0" applyNumberFormat="0" applyFont="0" applyBorder="0" applyProtection="0"/>
    <xf numFmtId="0" fontId="20" fillId="0" borderId="0" applyNumberFormat="0" applyFont="0" applyBorder="0" applyProtection="0"/>
    <xf numFmtId="0" fontId="4" fillId="0" borderId="0" applyNumberFormat="0" applyBorder="0" applyProtection="0">
      <alignment wrapText="1"/>
    </xf>
    <xf numFmtId="0" fontId="20" fillId="0" borderId="0" applyNumberFormat="0" applyFont="0" applyBorder="0" applyProtection="0"/>
    <xf numFmtId="0" fontId="1" fillId="0" borderId="0">
      <alignment wrapText="1"/>
    </xf>
    <xf numFmtId="0" fontId="20" fillId="0" borderId="0" applyNumberFormat="0" applyFont="0" applyBorder="0" applyProtection="0"/>
    <xf numFmtId="0" fontId="16" fillId="0" borderId="0" applyNumberFormat="0" applyBorder="0" applyProtection="0"/>
    <xf numFmtId="0" fontId="20" fillId="0" borderId="0" applyNumberFormat="0" applyFont="0" applyBorder="0" applyProtection="0"/>
    <xf numFmtId="0" fontId="20" fillId="0" borderId="0" applyNumberFormat="0" applyFont="0" applyBorder="0" applyProtection="0"/>
    <xf numFmtId="0" fontId="20" fillId="0" borderId="0" applyNumberFormat="0" applyFont="0" applyBorder="0" applyProtection="0"/>
    <xf numFmtId="0" fontId="20" fillId="0" borderId="0" applyNumberFormat="0" applyFont="0" applyBorder="0" applyProtection="0"/>
    <xf numFmtId="0" fontId="29" fillId="0" borderId="20" applyNumberFormat="0" applyFill="0" applyAlignment="0" applyProtection="0"/>
    <xf numFmtId="0" fontId="30" fillId="31" borderId="21" applyNumberFormat="0" applyAlignment="0" applyProtection="0"/>
    <xf numFmtId="4" fontId="4" fillId="30" borderId="22" applyProtection="0">
      <alignment vertical="center"/>
    </xf>
    <xf numFmtId="4" fontId="31" fillId="30" borderId="23" applyProtection="0">
      <alignment vertical="center"/>
    </xf>
    <xf numFmtId="4" fontId="15" fillId="30" borderId="23" applyProtection="0">
      <alignment horizontal="left" vertical="center" indent="1"/>
    </xf>
    <xf numFmtId="0" fontId="15" fillId="30" borderId="23" applyNumberFormat="0" applyProtection="0">
      <alignment horizontal="left" vertical="top" indent="1"/>
    </xf>
    <xf numFmtId="4" fontId="15" fillId="32" borderId="0" applyBorder="0" applyProtection="0">
      <alignment horizontal="left" vertical="center" indent="1"/>
    </xf>
    <xf numFmtId="4" fontId="4" fillId="12" borderId="23" applyProtection="0">
      <alignment horizontal="right" vertical="center"/>
    </xf>
    <xf numFmtId="4" fontId="4" fillId="17" borderId="23" applyProtection="0">
      <alignment horizontal="right" vertical="center"/>
    </xf>
    <xf numFmtId="4" fontId="4" fillId="26" borderId="23" applyProtection="0">
      <alignment horizontal="right" vertical="center"/>
    </xf>
    <xf numFmtId="4" fontId="4" fillId="20" borderId="23" applyProtection="0">
      <alignment horizontal="right" vertical="center"/>
    </xf>
    <xf numFmtId="4" fontId="4" fillId="24" borderId="23" applyProtection="0">
      <alignment horizontal="right" vertical="center"/>
    </xf>
    <xf numFmtId="4" fontId="4" fillId="28" borderId="23" applyProtection="0">
      <alignment horizontal="right" vertical="center"/>
    </xf>
    <xf numFmtId="4" fontId="4" fillId="27" borderId="23" applyProtection="0">
      <alignment horizontal="right" vertical="center"/>
    </xf>
    <xf numFmtId="4" fontId="4" fillId="33" borderId="23" applyProtection="0">
      <alignment horizontal="right" vertical="center"/>
    </xf>
    <xf numFmtId="4" fontId="4" fillId="18" borderId="23" applyProtection="0">
      <alignment horizontal="right" vertical="center"/>
    </xf>
    <xf numFmtId="4" fontId="15" fillId="0" borderId="24" applyFill="0" applyProtection="0">
      <alignment horizontal="left" vertical="center" indent="1"/>
    </xf>
    <xf numFmtId="4" fontId="4" fillId="15" borderId="0" applyBorder="0" applyProtection="0">
      <alignment horizontal="left" vertical="center" indent="1"/>
    </xf>
    <xf numFmtId="4" fontId="32" fillId="34" borderId="0" applyBorder="0" applyProtection="0">
      <alignment horizontal="left" vertical="center" indent="1"/>
    </xf>
    <xf numFmtId="4" fontId="15" fillId="32" borderId="23" applyProtection="0">
      <alignment horizontal="center" vertical="top"/>
    </xf>
    <xf numFmtId="4" fontId="4" fillId="15" borderId="0" applyBorder="0" applyProtection="0">
      <alignment horizontal="left" vertical="center" indent="1"/>
    </xf>
    <xf numFmtId="4" fontId="4" fillId="32" borderId="0" applyBorder="0" applyProtection="0">
      <alignment horizontal="left" vertical="center" indent="1"/>
    </xf>
    <xf numFmtId="0" fontId="4" fillId="34" borderId="23" applyNumberFormat="0" applyProtection="0">
      <alignment horizontal="left" vertical="center" indent="1"/>
    </xf>
    <xf numFmtId="0" fontId="4" fillId="34" borderId="23" applyNumberFormat="0" applyProtection="0">
      <alignment horizontal="left" vertical="top" indent="1"/>
    </xf>
    <xf numFmtId="0" fontId="4" fillId="32" borderId="23" applyNumberFormat="0" applyProtection="0">
      <alignment horizontal="left" vertical="center" indent="1"/>
    </xf>
    <xf numFmtId="0" fontId="4" fillId="32" borderId="23" applyNumberFormat="0" applyProtection="0">
      <alignment horizontal="left" vertical="top" indent="1"/>
    </xf>
    <xf numFmtId="0" fontId="4" fillId="19" borderId="23" applyNumberFormat="0" applyProtection="0">
      <alignment horizontal="left" vertical="center" indent="1"/>
    </xf>
    <xf numFmtId="0" fontId="4" fillId="19" borderId="23" applyNumberFormat="0" applyProtection="0">
      <alignment horizontal="left" vertical="top" indent="1"/>
    </xf>
    <xf numFmtId="0" fontId="33" fillId="15" borderId="23" applyNumberFormat="0" applyProtection="0">
      <alignment horizontal="left" vertical="center" indent="1"/>
    </xf>
    <xf numFmtId="0" fontId="33" fillId="15" borderId="23" applyNumberFormat="0" applyProtection="0">
      <alignment horizontal="left" vertical="center" indent="1"/>
    </xf>
    <xf numFmtId="0" fontId="4" fillId="15" borderId="23" applyNumberFormat="0" applyProtection="0">
      <alignment horizontal="left" vertical="top" indent="1"/>
    </xf>
    <xf numFmtId="0" fontId="4" fillId="0" borderId="0" applyNumberFormat="0" applyBorder="0" applyProtection="0"/>
    <xf numFmtId="4" fontId="4" fillId="35" borderId="23" applyProtection="0">
      <alignment vertical="center"/>
    </xf>
    <xf numFmtId="4" fontId="34" fillId="35" borderId="23" applyProtection="0">
      <alignment vertical="center"/>
    </xf>
    <xf numFmtId="4" fontId="4" fillId="35" borderId="23" applyProtection="0">
      <alignment horizontal="left" vertical="center" indent="1"/>
    </xf>
    <xf numFmtId="0" fontId="4" fillId="35" borderId="23" applyNumberFormat="0" applyProtection="0">
      <alignment horizontal="left" vertical="top" indent="1"/>
    </xf>
    <xf numFmtId="4" fontId="4" fillId="36" borderId="22" applyProtection="0">
      <alignment horizontal="right" vertical="center"/>
    </xf>
    <xf numFmtId="4" fontId="34" fillId="15" borderId="23" applyProtection="0">
      <alignment horizontal="right" vertical="center"/>
    </xf>
    <xf numFmtId="4" fontId="4" fillId="32" borderId="23" applyProtection="0">
      <alignment horizontal="left" vertical="center" indent="1"/>
    </xf>
    <xf numFmtId="0" fontId="15" fillId="32" borderId="23" applyNumberFormat="0" applyProtection="0">
      <alignment horizontal="center" vertical="top" wrapText="1"/>
    </xf>
    <xf numFmtId="4" fontId="35" fillId="36" borderId="0" applyBorder="0" applyProtection="0">
      <alignment horizontal="left" vertical="center" indent="1"/>
    </xf>
    <xf numFmtId="4" fontId="36" fillId="15" borderId="23" applyProtection="0">
      <alignment horizontal="right" vertical="center"/>
    </xf>
    <xf numFmtId="0" fontId="37" fillId="0" borderId="0" applyNumberFormat="0" applyFill="0" applyBorder="0" applyAlignment="0" applyProtection="0"/>
    <xf numFmtId="0" fontId="38" fillId="0" borderId="25" applyNumberFormat="0" applyFill="0" applyAlignment="0" applyProtection="0"/>
    <xf numFmtId="0" fontId="39" fillId="16" borderId="16" applyNumberFormat="0" applyAlignment="0" applyProtection="0"/>
    <xf numFmtId="44" fontId="18" fillId="0" borderId="0" applyFont="0" applyFill="0" applyBorder="0" applyAlignment="0" applyProtection="0"/>
    <xf numFmtId="44" fontId="18" fillId="0" borderId="0" applyFont="0" applyFill="0" applyBorder="0" applyAlignment="0" applyProtection="0"/>
  </cellStyleXfs>
  <cellXfs count="456">
    <xf numFmtId="0" fontId="0" fillId="0" borderId="0" xfId="0"/>
    <xf numFmtId="0" fontId="5" fillId="0" borderId="0" xfId="0" applyFont="1"/>
    <xf numFmtId="0" fontId="6" fillId="0" borderId="0" xfId="0" applyFont="1"/>
    <xf numFmtId="0" fontId="2" fillId="0" borderId="0" xfId="0" applyFont="1"/>
    <xf numFmtId="0" fontId="0" fillId="0" borderId="0" xfId="0" applyAlignment="1">
      <alignment horizontal="left" wrapText="1"/>
    </xf>
    <xf numFmtId="0" fontId="12" fillId="0" borderId="0" xfId="0" applyFont="1"/>
    <xf numFmtId="0" fontId="0" fillId="0" borderId="0" xfId="0" applyAlignment="1">
      <alignment wrapText="1"/>
    </xf>
    <xf numFmtId="0" fontId="13" fillId="0" borderId="0" xfId="0" applyFont="1"/>
    <xf numFmtId="0" fontId="17" fillId="0" borderId="0" xfId="0" applyFont="1"/>
    <xf numFmtId="0" fontId="14" fillId="0" borderId="0" xfId="0" applyFont="1"/>
    <xf numFmtId="0" fontId="46" fillId="0" borderId="0" xfId="0" applyFont="1"/>
    <xf numFmtId="0" fontId="47" fillId="0" borderId="0" xfId="0" applyFont="1" applyAlignment="1">
      <alignment horizontal="center" vertical="center" wrapText="1"/>
    </xf>
    <xf numFmtId="0" fontId="48" fillId="0" borderId="0" xfId="0" applyFont="1" applyAlignment="1">
      <alignment horizontal="center" vertical="center" wrapText="1"/>
    </xf>
    <xf numFmtId="0" fontId="48" fillId="0" borderId="0" xfId="0" applyFont="1" applyAlignment="1">
      <alignment horizontal="left" wrapText="1"/>
    </xf>
    <xf numFmtId="0" fontId="49" fillId="0" borderId="0" xfId="0" applyFont="1" applyAlignment="1">
      <alignment wrapText="1"/>
    </xf>
    <xf numFmtId="0" fontId="48" fillId="0" borderId="5" xfId="0" applyFont="1" applyBorder="1" applyAlignment="1">
      <alignment horizontal="center" vertical="center" wrapText="1"/>
    </xf>
    <xf numFmtId="0" fontId="44" fillId="0" borderId="5" xfId="0" applyFont="1" applyBorder="1" applyAlignment="1">
      <alignment horizontal="center" vertical="center"/>
    </xf>
    <xf numFmtId="0" fontId="45" fillId="0" borderId="5" xfId="0" applyFont="1" applyBorder="1" applyAlignment="1">
      <alignment horizontal="right" vertical="center"/>
    </xf>
    <xf numFmtId="0" fontId="40" fillId="2" borderId="1"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50" fillId="2" borderId="1" xfId="0" applyFont="1" applyFill="1" applyBorder="1" applyAlignment="1">
      <alignment horizontal="center" vertical="center"/>
    </xf>
    <xf numFmtId="0" fontId="50" fillId="2" borderId="3" xfId="0" applyFont="1" applyFill="1" applyBorder="1" applyAlignment="1">
      <alignment horizontal="center" vertical="center"/>
    </xf>
    <xf numFmtId="0" fontId="41" fillId="3" borderId="4" xfId="0" applyFont="1" applyFill="1" applyBorder="1" applyAlignment="1">
      <alignment vertical="center"/>
    </xf>
    <xf numFmtId="3" fontId="47" fillId="3" borderId="3" xfId="0" applyNumberFormat="1" applyFont="1" applyFill="1" applyBorder="1" applyAlignment="1">
      <alignment horizontal="right"/>
    </xf>
    <xf numFmtId="0" fontId="18" fillId="0" borderId="3" xfId="0" applyFont="1" applyBorder="1" applyAlignment="1">
      <alignment horizontal="left"/>
    </xf>
    <xf numFmtId="0" fontId="42" fillId="0" borderId="11" xfId="1" applyFont="1" applyBorder="1"/>
    <xf numFmtId="0" fontId="41" fillId="0" borderId="2" xfId="0" applyFont="1" applyBorder="1" applyAlignment="1">
      <alignment vertical="center" wrapText="1"/>
    </xf>
    <xf numFmtId="0" fontId="41" fillId="0" borderId="4" xfId="0" applyFont="1" applyBorder="1" applyAlignment="1">
      <alignment vertical="center"/>
    </xf>
    <xf numFmtId="3" fontId="51" fillId="0" borderId="3" xfId="0" applyNumberFormat="1" applyFont="1" applyBorder="1" applyAlignment="1">
      <alignment horizontal="right"/>
    </xf>
    <xf numFmtId="0" fontId="41" fillId="0" borderId="2" xfId="0" applyFont="1" applyBorder="1" applyAlignment="1">
      <alignment vertical="center"/>
    </xf>
    <xf numFmtId="0" fontId="43" fillId="3" borderId="1" xfId="0" applyFont="1" applyFill="1" applyBorder="1" applyAlignment="1">
      <alignment horizontal="left" vertical="center"/>
    </xf>
    <xf numFmtId="0" fontId="41" fillId="3" borderId="2" xfId="0" applyFont="1" applyFill="1" applyBorder="1" applyAlignment="1">
      <alignment vertical="center"/>
    </xf>
    <xf numFmtId="0" fontId="41" fillId="0" borderId="4" xfId="0" applyFont="1" applyBorder="1" applyAlignment="1">
      <alignment vertical="center" wrapText="1"/>
    </xf>
    <xf numFmtId="0" fontId="52" fillId="0" borderId="0" xfId="0" quotePrefix="1" applyFont="1" applyAlignment="1">
      <alignment horizontal="left" vertical="center" wrapText="1"/>
    </xf>
    <xf numFmtId="0" fontId="53" fillId="0" borderId="0" xfId="0" applyFont="1" applyAlignment="1">
      <alignment vertical="center" wrapText="1"/>
    </xf>
    <xf numFmtId="3" fontId="48" fillId="0" borderId="0" xfId="0" applyNumberFormat="1" applyFont="1" applyAlignment="1">
      <alignment horizontal="right"/>
    </xf>
    <xf numFmtId="0" fontId="49" fillId="0" borderId="0" xfId="0" applyFont="1" applyAlignment="1">
      <alignment horizontal="center" vertical="center" wrapText="1"/>
    </xf>
    <xf numFmtId="0" fontId="49" fillId="0" borderId="0" xfId="0" applyFont="1"/>
    <xf numFmtId="0" fontId="42" fillId="0" borderId="12" xfId="1" applyFont="1" applyBorder="1"/>
    <xf numFmtId="0" fontId="48" fillId="0" borderId="0" xfId="0" quotePrefix="1" applyFont="1" applyAlignment="1">
      <alignment horizontal="center" vertical="center" wrapText="1"/>
    </xf>
    <xf numFmtId="0" fontId="18" fillId="5" borderId="3" xfId="0" applyFont="1" applyFill="1" applyBorder="1" applyAlignment="1">
      <alignment horizontal="left"/>
    </xf>
    <xf numFmtId="0" fontId="51" fillId="5" borderId="1" xfId="0" applyFont="1" applyFill="1" applyBorder="1" applyAlignment="1">
      <alignment horizontal="left" vertical="center"/>
    </xf>
    <xf numFmtId="0" fontId="48" fillId="5" borderId="2" xfId="0" applyFont="1" applyFill="1" applyBorder="1" applyAlignment="1">
      <alignment horizontal="left" vertical="center"/>
    </xf>
    <xf numFmtId="3" fontId="51" fillId="5" borderId="3" xfId="0" quotePrefix="1" applyNumberFormat="1" applyFont="1" applyFill="1" applyBorder="1" applyAlignment="1">
      <alignment horizontal="right"/>
    </xf>
    <xf numFmtId="3" fontId="51" fillId="5" borderId="3" xfId="0" applyNumberFormat="1" applyFont="1" applyFill="1" applyBorder="1" applyAlignment="1">
      <alignment horizontal="right"/>
    </xf>
    <xf numFmtId="0" fontId="18" fillId="0" borderId="2" xfId="0" applyFont="1" applyBorder="1"/>
    <xf numFmtId="0" fontId="47" fillId="5" borderId="2" xfId="0" applyFont="1" applyFill="1" applyBorder="1" applyAlignment="1">
      <alignment horizontal="left" vertical="center"/>
    </xf>
    <xf numFmtId="3" fontId="43" fillId="0" borderId="3" xfId="0" applyNumberFormat="1" applyFont="1" applyBorder="1" applyAlignment="1">
      <alignment horizontal="right"/>
    </xf>
    <xf numFmtId="0" fontId="47" fillId="4" borderId="4" xfId="0" applyFont="1" applyFill="1" applyBorder="1" applyAlignment="1">
      <alignment horizontal="center" vertical="center" wrapText="1"/>
    </xf>
    <xf numFmtId="0" fontId="43" fillId="2" borderId="3" xfId="0" applyFont="1" applyFill="1" applyBorder="1" applyAlignment="1">
      <alignment horizontal="left" vertical="center" wrapText="1"/>
    </xf>
    <xf numFmtId="0" fontId="51" fillId="0" borderId="0" xfId="0" applyFont="1" applyAlignment="1">
      <alignment vertical="center" wrapText="1"/>
    </xf>
    <xf numFmtId="3" fontId="51" fillId="2" borderId="0" xfId="0" applyNumberFormat="1" applyFont="1" applyFill="1" applyAlignment="1">
      <alignment horizontal="right"/>
    </xf>
    <xf numFmtId="0" fontId="51" fillId="0" borderId="0" xfId="0" applyFont="1" applyAlignment="1">
      <alignment horizontal="center" vertical="center" wrapText="1"/>
    </xf>
    <xf numFmtId="0" fontId="51" fillId="0" borderId="0" xfId="0" applyFont="1"/>
    <xf numFmtId="0" fontId="43" fillId="2" borderId="0" xfId="0" applyFont="1" applyFill="1" applyAlignment="1">
      <alignment horizontal="left" vertical="center"/>
    </xf>
    <xf numFmtId="0" fontId="47" fillId="0" borderId="0" xfId="0" quotePrefix="1" applyFont="1" applyAlignment="1">
      <alignment horizontal="center" vertical="center" wrapText="1"/>
    </xf>
    <xf numFmtId="165" fontId="5" fillId="0" borderId="0" xfId="0" applyNumberFormat="1" applyFont="1"/>
    <xf numFmtId="0" fontId="56" fillId="0" borderId="0" xfId="0" applyFont="1" applyAlignment="1">
      <alignment horizontal="center"/>
    </xf>
    <xf numFmtId="0" fontId="57" fillId="0" borderId="0" xfId="0" applyFont="1" applyAlignment="1">
      <alignment horizontal="center"/>
    </xf>
    <xf numFmtId="0" fontId="58" fillId="0" borderId="0" xfId="0" applyFont="1"/>
    <xf numFmtId="165" fontId="59" fillId="0" borderId="0" xfId="0" applyNumberFormat="1" applyFont="1"/>
    <xf numFmtId="165" fontId="58" fillId="0" borderId="0" xfId="0" applyNumberFormat="1" applyFont="1"/>
    <xf numFmtId="165" fontId="60" fillId="0" borderId="0" xfId="0" applyNumberFormat="1" applyFont="1"/>
    <xf numFmtId="0" fontId="56" fillId="0" borderId="0" xfId="0" applyFont="1"/>
    <xf numFmtId="165" fontId="56" fillId="0" borderId="0" xfId="0" applyNumberFormat="1" applyFont="1"/>
    <xf numFmtId="165" fontId="57" fillId="0" borderId="0" xfId="0" applyNumberFormat="1" applyFont="1"/>
    <xf numFmtId="0" fontId="54" fillId="2" borderId="0" xfId="0" quotePrefix="1" applyFont="1" applyFill="1" applyAlignment="1">
      <alignment horizontal="left" vertical="center"/>
    </xf>
    <xf numFmtId="0" fontId="63" fillId="4" borderId="3" xfId="0" applyFont="1" applyFill="1" applyBorder="1" applyAlignment="1">
      <alignment horizontal="center" vertical="center" wrapText="1"/>
    </xf>
    <xf numFmtId="0" fontId="63" fillId="4" borderId="4" xfId="0" applyFont="1" applyFill="1" applyBorder="1" applyAlignment="1">
      <alignment horizontal="center" vertical="center" wrapText="1"/>
    </xf>
    <xf numFmtId="0" fontId="63" fillId="2" borderId="3" xfId="0" applyFont="1" applyFill="1" applyBorder="1" applyAlignment="1">
      <alignment horizontal="center" vertical="center" wrapText="1"/>
    </xf>
    <xf numFmtId="0" fontId="63" fillId="2" borderId="4" xfId="0" applyFont="1" applyFill="1" applyBorder="1" applyAlignment="1">
      <alignment horizontal="center" vertical="center" wrapText="1"/>
    </xf>
    <xf numFmtId="0" fontId="64" fillId="2" borderId="3" xfId="0" applyFont="1" applyFill="1" applyBorder="1" applyAlignment="1">
      <alignment horizontal="left" vertical="center" wrapText="1"/>
    </xf>
    <xf numFmtId="0" fontId="1" fillId="2" borderId="3" xfId="0" applyFont="1" applyFill="1" applyBorder="1" applyAlignment="1">
      <alignment horizontal="left" vertical="center" wrapText="1"/>
    </xf>
    <xf numFmtId="0" fontId="64" fillId="2" borderId="3" xfId="0" applyFont="1" applyFill="1" applyBorder="1" applyAlignment="1">
      <alignment horizontal="left" vertical="center"/>
    </xf>
    <xf numFmtId="4" fontId="65" fillId="2" borderId="3" xfId="0" applyNumberFormat="1" applyFont="1" applyFill="1" applyBorder="1" applyAlignment="1">
      <alignment horizontal="right"/>
    </xf>
    <xf numFmtId="2" fontId="63" fillId="2" borderId="4" xfId="0" applyNumberFormat="1" applyFont="1" applyFill="1" applyBorder="1" applyAlignment="1">
      <alignment horizontal="right" vertical="center" wrapText="1"/>
    </xf>
    <xf numFmtId="2" fontId="65" fillId="2" borderId="4" xfId="0" applyNumberFormat="1" applyFont="1" applyFill="1" applyBorder="1" applyAlignment="1">
      <alignment horizontal="right"/>
    </xf>
    <xf numFmtId="0" fontId="1" fillId="2" borderId="3" xfId="0" applyFont="1" applyFill="1" applyBorder="1" applyAlignment="1">
      <alignment horizontal="left" vertical="center"/>
    </xf>
    <xf numFmtId="2" fontId="65" fillId="2" borderId="3" xfId="0" applyNumberFormat="1" applyFont="1" applyFill="1" applyBorder="1" applyAlignment="1">
      <alignment horizontal="right"/>
    </xf>
    <xf numFmtId="0" fontId="63" fillId="4" borderId="1" xfId="0" applyFont="1" applyFill="1" applyBorder="1" applyAlignment="1">
      <alignment vertical="center" wrapText="1"/>
    </xf>
    <xf numFmtId="0" fontId="66" fillId="2" borderId="0" xfId="0" quotePrefix="1" applyFont="1" applyFill="1" applyAlignment="1">
      <alignment horizontal="left" vertical="center"/>
    </xf>
    <xf numFmtId="0" fontId="1" fillId="2" borderId="0" xfId="0" quotePrefix="1" applyFont="1" applyFill="1" applyAlignment="1">
      <alignment horizontal="left" vertical="center"/>
    </xf>
    <xf numFmtId="2" fontId="65" fillId="2" borderId="0" xfId="0" applyNumberFormat="1" applyFont="1" applyFill="1" applyAlignment="1">
      <alignment horizontal="right"/>
    </xf>
    <xf numFmtId="49" fontId="61" fillId="0" borderId="0" xfId="0" applyNumberFormat="1" applyFont="1" applyAlignment="1">
      <alignment vertical="center" wrapText="1"/>
    </xf>
    <xf numFmtId="0" fontId="1" fillId="2" borderId="4" xfId="0" applyFont="1" applyFill="1" applyBorder="1" applyAlignment="1">
      <alignment horizontal="left" vertical="center" wrapText="1"/>
    </xf>
    <xf numFmtId="0" fontId="41" fillId="0" borderId="0" xfId="0" applyFont="1"/>
    <xf numFmtId="44" fontId="41" fillId="0" borderId="0" xfId="0" applyNumberFormat="1" applyFont="1"/>
    <xf numFmtId="164" fontId="41" fillId="0" borderId="0" xfId="0" applyNumberFormat="1" applyFont="1"/>
    <xf numFmtId="0" fontId="52" fillId="0" borderId="0" xfId="0" applyFont="1" applyAlignment="1">
      <alignment horizontal="center" vertical="center" wrapText="1"/>
    </xf>
    <xf numFmtId="0" fontId="53" fillId="0" borderId="0" xfId="0" applyFont="1" applyAlignment="1">
      <alignment wrapText="1"/>
    </xf>
    <xf numFmtId="0" fontId="67" fillId="0" borderId="0" xfId="0" applyFont="1" applyAlignment="1">
      <alignment horizontal="center" vertical="center" wrapText="1"/>
    </xf>
    <xf numFmtId="0" fontId="68" fillId="0" borderId="0" xfId="0" applyFont="1" applyAlignment="1">
      <alignment vertical="center" wrapText="1"/>
    </xf>
    <xf numFmtId="0" fontId="68" fillId="0" borderId="5" xfId="0" applyFont="1" applyBorder="1" applyAlignment="1">
      <alignment horizontal="right" vertical="center" wrapText="1"/>
    </xf>
    <xf numFmtId="0" fontId="64" fillId="4" borderId="3" xfId="0" applyFont="1" applyFill="1" applyBorder="1" applyAlignment="1">
      <alignment horizontal="center" vertical="center" wrapText="1"/>
    </xf>
    <xf numFmtId="0" fontId="64" fillId="4" borderId="4" xfId="0" applyFont="1" applyFill="1" applyBorder="1" applyAlignment="1">
      <alignment horizontal="center" vertical="center" wrapText="1"/>
    </xf>
    <xf numFmtId="0" fontId="43" fillId="4" borderId="4" xfId="0" applyFont="1" applyFill="1" applyBorder="1" applyAlignment="1">
      <alignment horizontal="center" vertical="center" wrapText="1"/>
    </xf>
    <xf numFmtId="0" fontId="64" fillId="2" borderId="3" xfId="0" applyFont="1" applyFill="1" applyBorder="1" applyAlignment="1">
      <alignment horizontal="center" vertical="center" wrapText="1"/>
    </xf>
    <xf numFmtId="0" fontId="64" fillId="2" borderId="4" xfId="0" applyFont="1" applyFill="1" applyBorder="1" applyAlignment="1">
      <alignment horizontal="center" vertical="center" wrapText="1"/>
    </xf>
    <xf numFmtId="0" fontId="64" fillId="2" borderId="4" xfId="0" applyFont="1" applyFill="1" applyBorder="1" applyAlignment="1">
      <alignment horizontal="left" vertical="center" wrapText="1"/>
    </xf>
    <xf numFmtId="4" fontId="64" fillId="2" borderId="4" xfId="0" applyNumberFormat="1" applyFont="1" applyFill="1" applyBorder="1" applyAlignment="1">
      <alignment horizontal="right" vertical="center" wrapText="1"/>
    </xf>
    <xf numFmtId="4" fontId="64" fillId="2" borderId="4" xfId="0" applyNumberFormat="1" applyFont="1" applyFill="1" applyBorder="1" applyAlignment="1">
      <alignment horizontal="right"/>
    </xf>
    <xf numFmtId="4" fontId="41" fillId="0" borderId="0" xfId="0" applyNumberFormat="1" applyFont="1"/>
    <xf numFmtId="4" fontId="1" fillId="2" borderId="4" xfId="0" applyNumberFormat="1" applyFont="1" applyFill="1" applyBorder="1" applyAlignment="1">
      <alignment horizontal="right"/>
    </xf>
    <xf numFmtId="4" fontId="1" fillId="2" borderId="0" xfId="0" applyNumberFormat="1" applyFont="1" applyFill="1" applyAlignment="1">
      <alignment horizontal="right"/>
    </xf>
    <xf numFmtId="0" fontId="64" fillId="2" borderId="3" xfId="0" applyFont="1" applyFill="1" applyBorder="1" applyAlignment="1">
      <alignment vertical="center" wrapText="1"/>
    </xf>
    <xf numFmtId="164" fontId="41" fillId="0" borderId="0" xfId="102" applyNumberFormat="1" applyFont="1"/>
    <xf numFmtId="0" fontId="1" fillId="2" borderId="3" xfId="0" applyFont="1" applyFill="1" applyBorder="1" applyAlignment="1">
      <alignment vertical="center" wrapText="1"/>
    </xf>
    <xf numFmtId="0" fontId="41" fillId="2" borderId="0" xfId="0" applyFont="1" applyFill="1" applyAlignment="1">
      <alignment horizontal="left" vertical="center" wrapText="1"/>
    </xf>
    <xf numFmtId="4" fontId="43" fillId="2" borderId="0" xfId="0" applyNumberFormat="1" applyFont="1" applyFill="1" applyAlignment="1">
      <alignment horizontal="right"/>
    </xf>
    <xf numFmtId="0" fontId="43" fillId="0" borderId="0" xfId="0" applyFont="1" applyAlignment="1">
      <alignment horizontal="center" vertical="center" wrapText="1"/>
    </xf>
    <xf numFmtId="0" fontId="41" fillId="0" borderId="0" xfId="0" applyFont="1" applyAlignment="1">
      <alignment vertical="center" wrapText="1"/>
    </xf>
    <xf numFmtId="0" fontId="64" fillId="2" borderId="3" xfId="0" quotePrefix="1" applyFont="1" applyFill="1" applyBorder="1" applyAlignment="1">
      <alignment horizontal="left" vertical="center"/>
    </xf>
    <xf numFmtId="0" fontId="1" fillId="2" borderId="3" xfId="0" quotePrefix="1" applyFont="1" applyFill="1" applyBorder="1" applyAlignment="1">
      <alignment horizontal="left" vertical="center"/>
    </xf>
    <xf numFmtId="0" fontId="69" fillId="0" borderId="0" xfId="0" applyFont="1"/>
    <xf numFmtId="0" fontId="70" fillId="0" borderId="0" xfId="0" applyFont="1"/>
    <xf numFmtId="0" fontId="41" fillId="0" borderId="0" xfId="0" applyFont="1" applyAlignment="1">
      <alignment wrapText="1"/>
    </xf>
    <xf numFmtId="0" fontId="69" fillId="0" borderId="0" xfId="0" applyFont="1" applyAlignment="1">
      <alignment vertical="center" wrapText="1"/>
    </xf>
    <xf numFmtId="0" fontId="69" fillId="0" borderId="0" xfId="0" applyFont="1" applyAlignment="1">
      <alignment horizontal="center" vertical="center" wrapText="1"/>
    </xf>
    <xf numFmtId="0" fontId="71" fillId="0" borderId="0" xfId="0" applyFont="1" applyAlignment="1">
      <alignment horizontal="center" vertical="center" wrapText="1"/>
    </xf>
    <xf numFmtId="44" fontId="41" fillId="0" borderId="0" xfId="102" applyFont="1"/>
    <xf numFmtId="0" fontId="64" fillId="0" borderId="0" xfId="0" applyFont="1"/>
    <xf numFmtId="0" fontId="43" fillId="4" borderId="3" xfId="0" applyFont="1" applyFill="1" applyBorder="1" applyAlignment="1">
      <alignment horizontal="center" vertical="center" wrapText="1"/>
    </xf>
    <xf numFmtId="4" fontId="41" fillId="2" borderId="4" xfId="0" applyNumberFormat="1" applyFont="1" applyFill="1" applyBorder="1" applyAlignment="1">
      <alignment horizontal="right"/>
    </xf>
    <xf numFmtId="4" fontId="41" fillId="2" borderId="3" xfId="0" applyNumberFormat="1" applyFont="1" applyFill="1" applyBorder="1" applyAlignment="1">
      <alignment horizontal="right"/>
    </xf>
    <xf numFmtId="0" fontId="43" fillId="0" borderId="3" xfId="0" applyFont="1" applyBorder="1"/>
    <xf numFmtId="0" fontId="41" fillId="0" borderId="3" xfId="0" applyFont="1" applyBorder="1"/>
    <xf numFmtId="4" fontId="1" fillId="2" borderId="3" xfId="0" applyNumberFormat="1" applyFont="1" applyFill="1" applyBorder="1" applyAlignment="1">
      <alignment horizontal="right"/>
    </xf>
    <xf numFmtId="0" fontId="73" fillId="0" borderId="0" xfId="0" applyFont="1"/>
    <xf numFmtId="0" fontId="14" fillId="4" borderId="4" xfId="0" applyFont="1" applyFill="1" applyBorder="1" applyAlignment="1">
      <alignment horizontal="center" vertical="center" wrapText="1"/>
    </xf>
    <xf numFmtId="0" fontId="75" fillId="37" borderId="4" xfId="0" applyFont="1" applyFill="1" applyBorder="1" applyAlignment="1">
      <alignment horizontal="left" vertical="center" wrapText="1"/>
    </xf>
    <xf numFmtId="4" fontId="55" fillId="37" borderId="3" xfId="0" applyNumberFormat="1" applyFont="1" applyFill="1" applyBorder="1" applyAlignment="1">
      <alignment horizontal="right"/>
    </xf>
    <xf numFmtId="0" fontId="75" fillId="6" borderId="4" xfId="0" applyFont="1" applyFill="1" applyBorder="1" applyAlignment="1">
      <alignment horizontal="left" vertical="center" wrapText="1"/>
    </xf>
    <xf numFmtId="4" fontId="55" fillId="6" borderId="3" xfId="0" applyNumberFormat="1" applyFont="1" applyFill="1" applyBorder="1" applyAlignment="1">
      <alignment horizontal="right"/>
    </xf>
    <xf numFmtId="0" fontId="75" fillId="8" borderId="4" xfId="0" applyFont="1" applyFill="1" applyBorder="1" applyAlignment="1">
      <alignment horizontal="left" vertical="center" wrapText="1"/>
    </xf>
    <xf numFmtId="4" fontId="55" fillId="8" borderId="3" xfId="0" applyNumberFormat="1" applyFont="1" applyFill="1" applyBorder="1" applyAlignment="1">
      <alignment horizontal="right"/>
    </xf>
    <xf numFmtId="0" fontId="75" fillId="7" borderId="4" xfId="0" applyFont="1" applyFill="1" applyBorder="1" applyAlignment="1">
      <alignment horizontal="left" vertical="center" wrapText="1"/>
    </xf>
    <xf numFmtId="4" fontId="55" fillId="7" borderId="3" xfId="0" applyNumberFormat="1" applyFont="1" applyFill="1" applyBorder="1" applyAlignment="1">
      <alignment horizontal="right"/>
    </xf>
    <xf numFmtId="0" fontId="14" fillId="2" borderId="4" xfId="0" applyFont="1" applyFill="1" applyBorder="1" applyAlignment="1">
      <alignment horizontal="left" vertical="center" wrapText="1"/>
    </xf>
    <xf numFmtId="4" fontId="55" fillId="2" borderId="3" xfId="0" applyNumberFormat="1" applyFont="1" applyFill="1" applyBorder="1" applyAlignment="1">
      <alignment horizontal="right"/>
    </xf>
    <xf numFmtId="0" fontId="0" fillId="2" borderId="1" xfId="0" applyFill="1" applyBorder="1" applyAlignment="1">
      <alignment vertical="center" wrapText="1"/>
    </xf>
    <xf numFmtId="0" fontId="0" fillId="2" borderId="2" xfId="0" applyFill="1" applyBorder="1" applyAlignment="1">
      <alignment horizontal="left" vertical="center" wrapText="1"/>
    </xf>
    <xf numFmtId="0" fontId="0" fillId="2" borderId="4" xfId="0" applyFill="1" applyBorder="1" applyAlignment="1">
      <alignment horizontal="left" vertical="center" wrapText="1"/>
    </xf>
    <xf numFmtId="4" fontId="11" fillId="2" borderId="4" xfId="0" applyNumberFormat="1" applyFont="1" applyFill="1" applyBorder="1" applyAlignment="1">
      <alignment horizontal="right"/>
    </xf>
    <xf numFmtId="4" fontId="11" fillId="2" borderId="3" xfId="0" applyNumberFormat="1" applyFont="1" applyFill="1" applyBorder="1" applyAlignment="1">
      <alignment horizontal="right"/>
    </xf>
    <xf numFmtId="4" fontId="55" fillId="8" borderId="4" xfId="0" applyNumberFormat="1" applyFont="1" applyFill="1" applyBorder="1" applyAlignment="1">
      <alignment horizontal="right"/>
    </xf>
    <xf numFmtId="0" fontId="0" fillId="2" borderId="4" xfId="0" applyFill="1" applyBorder="1" applyAlignment="1">
      <alignment vertical="center" wrapText="1"/>
    </xf>
    <xf numFmtId="0" fontId="14" fillId="7" borderId="4" xfId="0" applyFont="1" applyFill="1" applyBorder="1" applyAlignment="1">
      <alignment horizontal="left" vertical="center" wrapText="1"/>
    </xf>
    <xf numFmtId="4" fontId="55" fillId="7" borderId="4" xfId="0" applyNumberFormat="1" applyFont="1" applyFill="1" applyBorder="1" applyAlignment="1">
      <alignment horizontal="right"/>
    </xf>
    <xf numFmtId="4" fontId="55" fillId="2" borderId="4" xfId="0" applyNumberFormat="1" applyFont="1" applyFill="1" applyBorder="1" applyAlignment="1">
      <alignment horizontal="right"/>
    </xf>
    <xf numFmtId="0" fontId="62" fillId="0" borderId="0" xfId="0" applyFont="1"/>
    <xf numFmtId="0" fontId="76" fillId="0" borderId="0" xfId="0" applyFont="1" applyAlignment="1">
      <alignment horizontal="center" vertical="center"/>
    </xf>
    <xf numFmtId="0" fontId="61" fillId="0" borderId="0" xfId="0" applyFont="1"/>
    <xf numFmtId="0" fontId="72" fillId="0" borderId="0" xfId="0" applyFont="1"/>
    <xf numFmtId="0" fontId="72" fillId="0" borderId="0" xfId="0" applyFont="1" applyAlignment="1">
      <alignment horizontal="center"/>
    </xf>
    <xf numFmtId="0" fontId="78" fillId="0" borderId="0" xfId="0" applyFont="1" applyAlignment="1">
      <alignment vertical="center" wrapText="1"/>
    </xf>
    <xf numFmtId="0" fontId="78" fillId="0" borderId="0" xfId="0" applyFont="1" applyAlignment="1">
      <alignment vertical="center"/>
    </xf>
    <xf numFmtId="49" fontId="62" fillId="0" borderId="0" xfId="0" applyNumberFormat="1" applyFont="1" applyAlignment="1">
      <alignment vertical="center" wrapText="1"/>
    </xf>
    <xf numFmtId="0" fontId="72" fillId="0" borderId="0" xfId="0" applyFont="1" applyAlignment="1">
      <alignment vertical="center" wrapText="1"/>
    </xf>
    <xf numFmtId="49" fontId="61" fillId="0" borderId="0" xfId="0" applyNumberFormat="1" applyFont="1" applyAlignment="1">
      <alignment vertical="center"/>
    </xf>
    <xf numFmtId="0" fontId="72" fillId="0" borderId="0" xfId="0" applyFont="1" applyAlignment="1">
      <alignment vertical="center"/>
    </xf>
    <xf numFmtId="49" fontId="77" fillId="0" borderId="0" xfId="0" applyNumberFormat="1" applyFont="1" applyAlignment="1">
      <alignment vertical="center"/>
    </xf>
    <xf numFmtId="49" fontId="72" fillId="0" borderId="0" xfId="0" applyNumberFormat="1" applyFont="1" applyAlignment="1">
      <alignment vertical="center" wrapText="1"/>
    </xf>
    <xf numFmtId="49" fontId="77" fillId="0" borderId="0" xfId="0" applyNumberFormat="1" applyFont="1" applyAlignment="1">
      <alignment vertical="center" wrapText="1"/>
    </xf>
    <xf numFmtId="49" fontId="78" fillId="0" borderId="0" xfId="0" applyNumberFormat="1" applyFont="1" applyAlignment="1">
      <alignment vertical="center"/>
    </xf>
    <xf numFmtId="49" fontId="72" fillId="0" borderId="0" xfId="0" applyNumberFormat="1" applyFont="1" applyAlignment="1">
      <alignment vertical="center"/>
    </xf>
    <xf numFmtId="0" fontId="72" fillId="0" borderId="0" xfId="0" applyFont="1" applyAlignment="1">
      <alignment horizontal="left" vertical="center"/>
    </xf>
    <xf numFmtId="49" fontId="62" fillId="0" borderId="0" xfId="0" applyNumberFormat="1" applyFont="1" applyAlignment="1">
      <alignment horizontal="left" vertical="center" wrapText="1"/>
    </xf>
    <xf numFmtId="49" fontId="72" fillId="0" borderId="0" xfId="0" applyNumberFormat="1" applyFont="1" applyAlignment="1">
      <alignment horizontal="left" vertical="center" wrapText="1"/>
    </xf>
    <xf numFmtId="0" fontId="72" fillId="0" borderId="0" xfId="0" applyFont="1" applyAlignment="1">
      <alignment horizontal="center" vertical="center"/>
    </xf>
    <xf numFmtId="0" fontId="62" fillId="0" borderId="0" xfId="0" applyFont="1" applyAlignment="1">
      <alignment horizontal="center"/>
    </xf>
    <xf numFmtId="49" fontId="80" fillId="0" borderId="0" xfId="0" applyNumberFormat="1" applyFont="1" applyAlignment="1">
      <alignment vertical="center" wrapText="1"/>
    </xf>
    <xf numFmtId="49" fontId="81" fillId="2" borderId="0" xfId="0" applyNumberFormat="1" applyFont="1" applyFill="1" applyAlignment="1">
      <alignment vertical="top" wrapText="1"/>
    </xf>
    <xf numFmtId="49" fontId="82" fillId="2" borderId="0" xfId="0" applyNumberFormat="1" applyFont="1" applyFill="1" applyAlignment="1">
      <alignment vertical="top" wrapText="1"/>
    </xf>
    <xf numFmtId="0" fontId="68" fillId="2" borderId="1" xfId="0" applyFont="1" applyFill="1" applyBorder="1" applyAlignment="1">
      <alignment horizontal="center" vertical="center"/>
    </xf>
    <xf numFmtId="3" fontId="41" fillId="5" borderId="3" xfId="0" quotePrefix="1" applyNumberFormat="1" applyFont="1" applyFill="1" applyBorder="1" applyAlignment="1">
      <alignment horizontal="right"/>
    </xf>
    <xf numFmtId="3" fontId="41" fillId="5" borderId="3" xfId="0" applyNumberFormat="1" applyFont="1" applyFill="1" applyBorder="1" applyAlignment="1">
      <alignment horizontal="right"/>
    </xf>
    <xf numFmtId="3" fontId="43" fillId="3" borderId="3" xfId="0" applyNumberFormat="1" applyFont="1" applyFill="1" applyBorder="1" applyAlignment="1">
      <alignment horizontal="right"/>
    </xf>
    <xf numFmtId="3" fontId="43" fillId="4" borderId="3" xfId="0" quotePrefix="1" applyNumberFormat="1" applyFont="1" applyFill="1" applyBorder="1" applyAlignment="1">
      <alignment horizontal="right"/>
    </xf>
    <xf numFmtId="0" fontId="43" fillId="7" borderId="4" xfId="0" applyFont="1" applyFill="1" applyBorder="1" applyAlignment="1">
      <alignment horizontal="left" vertical="center" wrapText="1"/>
    </xf>
    <xf numFmtId="4" fontId="43" fillId="7" borderId="4" xfId="0" applyNumberFormat="1" applyFont="1" applyFill="1" applyBorder="1" applyAlignment="1">
      <alignment horizontal="right"/>
    </xf>
    <xf numFmtId="0" fontId="83" fillId="8" borderId="4" xfId="0" applyFont="1" applyFill="1" applyBorder="1" applyAlignment="1">
      <alignment horizontal="left" vertical="center" wrapText="1"/>
    </xf>
    <xf numFmtId="4" fontId="43" fillId="8" borderId="3" xfId="0" applyNumberFormat="1" applyFont="1" applyFill="1" applyBorder="1" applyAlignment="1">
      <alignment horizontal="right"/>
    </xf>
    <xf numFmtId="0" fontId="43" fillId="2" borderId="4" xfId="0" applyFont="1" applyFill="1" applyBorder="1" applyAlignment="1">
      <alignment horizontal="left" vertical="center" wrapText="1"/>
    </xf>
    <xf numFmtId="4" fontId="43" fillId="2" borderId="3" xfId="0" applyNumberFormat="1" applyFont="1" applyFill="1" applyBorder="1" applyAlignment="1">
      <alignment horizontal="right"/>
    </xf>
    <xf numFmtId="0" fontId="41" fillId="2" borderId="4" xfId="0" applyFont="1" applyFill="1" applyBorder="1" applyAlignment="1">
      <alignment horizontal="left" vertical="center" wrapText="1"/>
    </xf>
    <xf numFmtId="49" fontId="74" fillId="2" borderId="3" xfId="0" quotePrefix="1" applyNumberFormat="1" applyFont="1" applyFill="1" applyBorder="1" applyAlignment="1">
      <alignment horizontal="left" vertical="center"/>
    </xf>
    <xf numFmtId="0" fontId="8" fillId="2" borderId="4"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8" fillId="2" borderId="3" xfId="0" applyFont="1" applyFill="1" applyBorder="1" applyAlignment="1">
      <alignment horizontal="left" vertical="center" wrapText="1"/>
    </xf>
    <xf numFmtId="4" fontId="8" fillId="2" borderId="4" xfId="0" applyNumberFormat="1" applyFont="1" applyFill="1" applyBorder="1" applyAlignment="1">
      <alignment horizontal="right"/>
    </xf>
    <xf numFmtId="0" fontId="8" fillId="2" borderId="3" xfId="0" applyFont="1" applyFill="1" applyBorder="1" applyAlignment="1">
      <alignment horizontal="center" wrapText="1"/>
    </xf>
    <xf numFmtId="0" fontId="8" fillId="2" borderId="3" xfId="0" applyFont="1" applyFill="1" applyBorder="1" applyAlignment="1">
      <alignment horizontal="left"/>
    </xf>
    <xf numFmtId="0" fontId="9" fillId="2" borderId="3" xfId="0" quotePrefix="1" applyFont="1" applyFill="1" applyBorder="1" applyAlignment="1">
      <alignment horizontal="right"/>
    </xf>
    <xf numFmtId="0" fontId="9" fillId="2" borderId="3" xfId="0" quotePrefix="1" applyFont="1" applyFill="1" applyBorder="1" applyAlignment="1">
      <alignment horizontal="left"/>
    </xf>
    <xf numFmtId="4" fontId="9" fillId="2" borderId="4" xfId="0" applyNumberFormat="1" applyFont="1" applyFill="1" applyBorder="1" applyAlignment="1">
      <alignment horizontal="right"/>
    </xf>
    <xf numFmtId="0" fontId="8" fillId="2" borderId="3" xfId="0" applyFont="1" applyFill="1" applyBorder="1"/>
    <xf numFmtId="49" fontId="9" fillId="2" borderId="3" xfId="0" quotePrefix="1" applyNumberFormat="1" applyFont="1" applyFill="1" applyBorder="1" applyAlignment="1">
      <alignment horizontal="right"/>
    </xf>
    <xf numFmtId="16" fontId="9" fillId="2" borderId="3" xfId="0" applyNumberFormat="1" applyFont="1" applyFill="1" applyBorder="1" applyAlignment="1">
      <alignment horizontal="right" wrapText="1"/>
    </xf>
    <xf numFmtId="0" fontId="8" fillId="2" borderId="3" xfId="0" applyFont="1" applyFill="1" applyBorder="1" applyAlignment="1">
      <alignment wrapText="1"/>
    </xf>
    <xf numFmtId="49" fontId="9" fillId="2" borderId="3" xfId="0" quotePrefix="1" applyNumberFormat="1" applyFont="1" applyFill="1" applyBorder="1" applyAlignment="1">
      <alignment horizontal="right" vertical="center"/>
    </xf>
    <xf numFmtId="0" fontId="9" fillId="2" borderId="3" xfId="0" quotePrefix="1" applyFont="1" applyFill="1" applyBorder="1" applyAlignment="1">
      <alignment horizontal="left" wrapText="1"/>
    </xf>
    <xf numFmtId="0" fontId="86" fillId="2" borderId="0" xfId="0" applyFont="1" applyFill="1"/>
    <xf numFmtId="0" fontId="88" fillId="2" borderId="0" xfId="0" applyFont="1" applyFill="1" applyAlignment="1">
      <alignment horizontal="center" vertical="center" wrapText="1"/>
    </xf>
    <xf numFmtId="0" fontId="8" fillId="2" borderId="3" xfId="0" quotePrefix="1" applyFont="1" applyFill="1" applyBorder="1" applyAlignment="1">
      <alignment horizontal="center"/>
    </xf>
    <xf numFmtId="49" fontId="9" fillId="2" borderId="3" xfId="0" applyNumberFormat="1" applyFont="1" applyFill="1" applyBorder="1" applyAlignment="1">
      <alignment horizontal="right" wrapText="1"/>
    </xf>
    <xf numFmtId="3" fontId="41" fillId="0" borderId="3" xfId="0" applyNumberFormat="1" applyFont="1" applyBorder="1" applyAlignment="1">
      <alignment horizontal="right"/>
    </xf>
    <xf numFmtId="0" fontId="41" fillId="5" borderId="3" xfId="0" applyFont="1" applyFill="1" applyBorder="1" applyAlignment="1">
      <alignment horizontal="left"/>
    </xf>
    <xf numFmtId="0" fontId="41" fillId="5" borderId="3" xfId="0" applyFont="1" applyFill="1" applyBorder="1" applyAlignment="1">
      <alignment horizontal="left" vertical="center"/>
    </xf>
    <xf numFmtId="0" fontId="41" fillId="5" borderId="2" xfId="0" applyFont="1" applyFill="1" applyBorder="1" applyAlignment="1">
      <alignment vertical="center"/>
    </xf>
    <xf numFmtId="0" fontId="43" fillId="5" borderId="2" xfId="0" applyFont="1" applyFill="1" applyBorder="1" applyAlignment="1">
      <alignment horizontal="left" vertical="center"/>
    </xf>
    <xf numFmtId="0" fontId="41" fillId="5" borderId="2" xfId="0" applyFont="1" applyFill="1" applyBorder="1" applyAlignment="1">
      <alignment horizontal="left" vertical="center"/>
    </xf>
    <xf numFmtId="0" fontId="43" fillId="5" borderId="3" xfId="0" applyFont="1" applyFill="1" applyBorder="1" applyAlignment="1">
      <alignment horizontal="left"/>
    </xf>
    <xf numFmtId="0" fontId="43" fillId="5" borderId="3" xfId="0" applyFont="1" applyFill="1" applyBorder="1" applyAlignment="1">
      <alignment horizontal="left" vertical="center"/>
    </xf>
    <xf numFmtId="3" fontId="43" fillId="5" borderId="3" xfId="0" quotePrefix="1" applyNumberFormat="1" applyFont="1" applyFill="1" applyBorder="1" applyAlignment="1">
      <alignment horizontal="right"/>
    </xf>
    <xf numFmtId="49" fontId="54" fillId="5" borderId="3" xfId="0" applyNumberFormat="1" applyFont="1" applyFill="1" applyBorder="1" applyAlignment="1">
      <alignment horizontal="left" vertical="center"/>
    </xf>
    <xf numFmtId="0" fontId="43" fillId="5" borderId="1" xfId="0" applyFont="1" applyFill="1" applyBorder="1" applyAlignment="1">
      <alignment horizontal="left"/>
    </xf>
    <xf numFmtId="0" fontId="83" fillId="5" borderId="3" xfId="0" applyFont="1" applyFill="1" applyBorder="1" applyAlignment="1">
      <alignment horizontal="left" vertical="center"/>
    </xf>
    <xf numFmtId="0" fontId="43" fillId="5" borderId="4" xfId="0" applyFont="1" applyFill="1" applyBorder="1" applyAlignment="1">
      <alignment horizontal="left" vertical="center"/>
    </xf>
    <xf numFmtId="0" fontId="41" fillId="5" borderId="1" xfId="0" applyFont="1" applyFill="1" applyBorder="1" applyAlignment="1">
      <alignment horizontal="left"/>
    </xf>
    <xf numFmtId="0" fontId="89" fillId="0" borderId="0" xfId="0" applyFont="1" applyAlignment="1">
      <alignment horizontal="center" vertical="center"/>
    </xf>
    <xf numFmtId="0" fontId="90" fillId="0" borderId="0" xfId="0" applyFont="1" applyAlignment="1">
      <alignment horizontal="center" vertical="center"/>
    </xf>
    <xf numFmtId="0" fontId="90" fillId="0" borderId="0" xfId="0" applyFont="1" applyAlignment="1">
      <alignment horizontal="center" vertical="center" wrapText="1"/>
    </xf>
    <xf numFmtId="0" fontId="90" fillId="0" borderId="0" xfId="0" applyFont="1" applyAlignment="1">
      <alignment vertical="center" wrapText="1"/>
    </xf>
    <xf numFmtId="0" fontId="90" fillId="0" borderId="0" xfId="0" applyFont="1" applyAlignment="1">
      <alignment vertical="center"/>
    </xf>
    <xf numFmtId="49" fontId="92" fillId="0" borderId="0" xfId="0" applyNumberFormat="1" applyFont="1" applyAlignment="1">
      <alignment vertical="center" wrapText="1"/>
    </xf>
    <xf numFmtId="49" fontId="89" fillId="0" borderId="0" xfId="0" applyNumberFormat="1" applyFont="1" applyAlignment="1">
      <alignment horizontal="left" vertical="center"/>
    </xf>
    <xf numFmtId="49" fontId="89" fillId="0" borderId="0" xfId="0" applyNumberFormat="1" applyFont="1" applyAlignment="1">
      <alignment vertical="center"/>
    </xf>
    <xf numFmtId="49" fontId="89" fillId="0" borderId="0" xfId="0" applyNumberFormat="1" applyFont="1" applyAlignment="1">
      <alignment vertical="center" wrapText="1"/>
    </xf>
    <xf numFmtId="49" fontId="90" fillId="0" borderId="0" xfId="0" applyNumberFormat="1" applyFont="1" applyAlignment="1">
      <alignment horizontal="center" vertical="center"/>
    </xf>
    <xf numFmtId="49" fontId="43" fillId="0" borderId="0" xfId="0" applyNumberFormat="1" applyFont="1" applyAlignment="1">
      <alignment vertical="center" wrapText="1"/>
    </xf>
    <xf numFmtId="49" fontId="41" fillId="0" borderId="0" xfId="0" applyNumberFormat="1" applyFont="1" applyAlignment="1">
      <alignment vertical="center" wrapText="1"/>
    </xf>
    <xf numFmtId="49" fontId="93" fillId="2" borderId="0" xfId="0" applyNumberFormat="1" applyFont="1" applyFill="1" applyAlignment="1">
      <alignment vertical="top" wrapText="1"/>
    </xf>
    <xf numFmtId="0" fontId="93" fillId="0" borderId="3" xfId="0" applyFont="1" applyBorder="1" applyAlignment="1">
      <alignment horizontal="center" vertical="center" wrapText="1"/>
    </xf>
    <xf numFmtId="0" fontId="54" fillId="5" borderId="1" xfId="0" applyFont="1" applyFill="1" applyBorder="1" applyAlignment="1">
      <alignment horizontal="left" vertical="center"/>
    </xf>
    <xf numFmtId="0" fontId="54" fillId="5" borderId="2" xfId="0" applyFont="1" applyFill="1" applyBorder="1" applyAlignment="1">
      <alignment horizontal="left" vertical="center"/>
    </xf>
    <xf numFmtId="0" fontId="54" fillId="5" borderId="4" xfId="0" applyFont="1" applyFill="1" applyBorder="1" applyAlignment="1">
      <alignment horizontal="left" vertical="center"/>
    </xf>
    <xf numFmtId="3" fontId="90" fillId="0" borderId="3" xfId="0" applyNumberFormat="1" applyFont="1" applyBorder="1" applyAlignment="1">
      <alignment horizontal="right" vertical="center"/>
    </xf>
    <xf numFmtId="0" fontId="53" fillId="0" borderId="3" xfId="0" applyFont="1" applyBorder="1" applyAlignment="1">
      <alignment horizontal="center" vertical="center" wrapText="1"/>
    </xf>
    <xf numFmtId="3" fontId="52" fillId="0" borderId="3" xfId="0" applyNumberFormat="1" applyFont="1" applyBorder="1" applyAlignment="1">
      <alignment vertical="center"/>
    </xf>
    <xf numFmtId="3" fontId="52" fillId="0" borderId="3" xfId="0" applyNumberFormat="1" applyFont="1" applyBorder="1" applyAlignment="1">
      <alignment horizontal="center" vertical="center"/>
    </xf>
    <xf numFmtId="3" fontId="52" fillId="0" borderId="3" xfId="0" applyNumberFormat="1" applyFont="1" applyBorder="1" applyAlignment="1">
      <alignment horizontal="right" vertical="center"/>
    </xf>
    <xf numFmtId="0" fontId="53" fillId="0" borderId="3" xfId="0" applyFont="1" applyBorder="1" applyAlignment="1">
      <alignment horizontal="left" vertical="center" wrapText="1"/>
    </xf>
    <xf numFmtId="0" fontId="52" fillId="0" borderId="3" xfId="0" applyFont="1" applyBorder="1" applyAlignment="1">
      <alignment vertical="center"/>
    </xf>
    <xf numFmtId="0" fontId="52" fillId="0" borderId="3" xfId="0" applyFont="1" applyBorder="1" applyAlignment="1">
      <alignment vertical="center" wrapText="1"/>
    </xf>
    <xf numFmtId="0" fontId="52" fillId="0" borderId="3" xfId="0" applyFont="1" applyBorder="1" applyAlignment="1">
      <alignment horizontal="center" vertical="center" wrapText="1"/>
    </xf>
    <xf numFmtId="0" fontId="53" fillId="0" borderId="3" xfId="0" applyFont="1" applyBorder="1" applyAlignment="1">
      <alignment vertical="center" wrapText="1"/>
    </xf>
    <xf numFmtId="0" fontId="53" fillId="0" borderId="3" xfId="0" applyFont="1" applyBorder="1" applyAlignment="1">
      <alignment horizontal="left" wrapText="1"/>
    </xf>
    <xf numFmtId="0" fontId="79" fillId="0" borderId="0" xfId="0" applyFont="1" applyAlignment="1">
      <alignment horizontal="left" vertical="center" wrapText="1"/>
    </xf>
    <xf numFmtId="0" fontId="79" fillId="0" borderId="0" xfId="0" applyFont="1" applyAlignment="1">
      <alignment horizontal="left" wrapText="1"/>
    </xf>
    <xf numFmtId="0" fontId="93" fillId="0" borderId="0" xfId="0" applyFont="1"/>
    <xf numFmtId="0" fontId="93" fillId="0" borderId="0" xfId="0" applyFont="1" applyAlignment="1">
      <alignment horizontal="center"/>
    </xf>
    <xf numFmtId="0" fontId="92" fillId="0" borderId="0" xfId="0" applyFont="1"/>
    <xf numFmtId="0" fontId="95" fillId="0" borderId="0" xfId="0" applyFont="1"/>
    <xf numFmtId="0" fontId="0" fillId="0" borderId="0" xfId="0" applyAlignment="1">
      <alignment horizontal="center"/>
    </xf>
    <xf numFmtId="0" fontId="44" fillId="0" borderId="0" xfId="0" applyFont="1"/>
    <xf numFmtId="0" fontId="48" fillId="0" borderId="0" xfId="0" applyFont="1" applyAlignment="1">
      <alignment vertical="center" wrapText="1"/>
    </xf>
    <xf numFmtId="0" fontId="55" fillId="0" borderId="0" xfId="0" applyFont="1" applyAlignment="1">
      <alignment horizontal="center" wrapText="1"/>
    </xf>
    <xf numFmtId="0" fontId="43" fillId="3" borderId="1" xfId="0" applyFont="1" applyFill="1" applyBorder="1" applyAlignment="1">
      <alignment horizontal="left" vertical="center" wrapText="1"/>
    </xf>
    <xf numFmtId="0" fontId="41" fillId="3" borderId="2" xfId="0" applyFont="1" applyFill="1" applyBorder="1" applyAlignment="1">
      <alignment vertical="center" wrapText="1"/>
    </xf>
    <xf numFmtId="0" fontId="41" fillId="3" borderId="4" xfId="0" applyFont="1" applyFill="1" applyBorder="1" applyAlignment="1">
      <alignment vertical="center"/>
    </xf>
    <xf numFmtId="0" fontId="43" fillId="3" borderId="1" xfId="0" quotePrefix="1" applyFont="1" applyFill="1" applyBorder="1" applyAlignment="1">
      <alignment horizontal="left" vertical="center" wrapText="1"/>
    </xf>
    <xf numFmtId="0" fontId="41" fillId="3" borderId="4" xfId="0" applyFont="1" applyFill="1" applyBorder="1" applyAlignment="1">
      <alignment vertical="center" wrapText="1"/>
    </xf>
    <xf numFmtId="0" fontId="47" fillId="0" borderId="0" xfId="0" applyFont="1" applyAlignment="1">
      <alignment horizontal="center" vertical="center" wrapText="1"/>
    </xf>
    <xf numFmtId="0" fontId="18" fillId="0" borderId="0" xfId="0" applyFont="1" applyAlignment="1">
      <alignment wrapText="1"/>
    </xf>
    <xf numFmtId="0" fontId="11" fillId="0" borderId="0" xfId="2" applyFont="1" applyAlignment="1">
      <alignment horizontal="justify" vertical="center" wrapText="1"/>
    </xf>
    <xf numFmtId="0" fontId="48" fillId="0" borderId="0" xfId="0" applyFont="1" applyAlignment="1">
      <alignment horizontal="center" vertical="center" wrapText="1"/>
    </xf>
    <xf numFmtId="0" fontId="7" fillId="0" borderId="0" xfId="0" applyFont="1" applyAlignment="1">
      <alignment wrapText="1"/>
    </xf>
    <xf numFmtId="0" fontId="5" fillId="0" borderId="0" xfId="0" applyFont="1" applyAlignment="1">
      <alignment wrapText="1"/>
    </xf>
    <xf numFmtId="0" fontId="47" fillId="3" borderId="1" xfId="0" applyFont="1" applyFill="1" applyBorder="1" applyAlignment="1">
      <alignment horizontal="left" vertical="center" wrapText="1"/>
    </xf>
    <xf numFmtId="0" fontId="47" fillId="3" borderId="2" xfId="0" applyFont="1" applyFill="1" applyBorder="1" applyAlignment="1">
      <alignment horizontal="left" vertical="center" wrapText="1"/>
    </xf>
    <xf numFmtId="0" fontId="43" fillId="0" borderId="1" xfId="0" quotePrefix="1" applyFont="1" applyBorder="1" applyAlignment="1">
      <alignment horizontal="left" vertical="center" wrapText="1"/>
    </xf>
    <xf numFmtId="0" fontId="41" fillId="0" borderId="2" xfId="0" applyFont="1" applyBorder="1" applyAlignment="1">
      <alignment vertical="center" wrapText="1"/>
    </xf>
    <xf numFmtId="0" fontId="47" fillId="0" borderId="7" xfId="0" quotePrefix="1" applyFont="1" applyBorder="1" applyAlignment="1">
      <alignment horizontal="center" vertical="center" wrapText="1"/>
    </xf>
    <xf numFmtId="0" fontId="47" fillId="0" borderId="8" xfId="0" quotePrefix="1" applyFont="1" applyBorder="1" applyAlignment="1">
      <alignment horizontal="center" vertical="center" wrapText="1"/>
    </xf>
    <xf numFmtId="0" fontId="47" fillId="0" borderId="10" xfId="0" quotePrefix="1" applyFont="1" applyBorder="1" applyAlignment="1">
      <alignment horizontal="center" vertical="center" wrapText="1"/>
    </xf>
    <xf numFmtId="0" fontId="47" fillId="0" borderId="6" xfId="0" quotePrefix="1" applyFont="1" applyBorder="1" applyAlignment="1">
      <alignment horizontal="center" vertical="center" wrapText="1"/>
    </xf>
    <xf numFmtId="0" fontId="47" fillId="0" borderId="5" xfId="0" quotePrefix="1" applyFont="1" applyBorder="1" applyAlignment="1">
      <alignment horizontal="center" vertical="center" wrapText="1"/>
    </xf>
    <xf numFmtId="0" fontId="47" fillId="0" borderId="9" xfId="0" quotePrefix="1" applyFont="1" applyBorder="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43" fillId="0" borderId="0" xfId="0" applyFont="1" applyAlignment="1">
      <alignment horizontal="center" vertical="center" wrapText="1"/>
    </xf>
    <xf numFmtId="0" fontId="43" fillId="0" borderId="0" xfId="0" applyFont="1" applyAlignment="1">
      <alignment horizontal="left"/>
    </xf>
    <xf numFmtId="0" fontId="43" fillId="0" borderId="0" xfId="0" applyFont="1" applyAlignment="1">
      <alignment horizontal="center"/>
    </xf>
    <xf numFmtId="0" fontId="41" fillId="0" borderId="0" xfId="0" applyFont="1" applyAlignment="1">
      <alignment horizontal="left" wrapText="1"/>
    </xf>
    <xf numFmtId="0" fontId="69" fillId="0" borderId="0" xfId="0" applyFont="1" applyAlignment="1">
      <alignment horizontal="center"/>
    </xf>
    <xf numFmtId="0" fontId="69" fillId="0" borderId="0" xfId="0" applyFont="1" applyAlignment="1">
      <alignment horizontal="center" vertical="center"/>
    </xf>
    <xf numFmtId="0" fontId="87" fillId="2" borderId="0" xfId="0" applyFont="1" applyFill="1" applyAlignment="1">
      <alignment horizontal="center" vertical="center" wrapText="1"/>
    </xf>
    <xf numFmtId="0" fontId="52" fillId="0" borderId="0" xfId="0" applyFont="1" applyAlignment="1">
      <alignment horizontal="center"/>
    </xf>
    <xf numFmtId="0" fontId="53" fillId="0" borderId="0" xfId="0" applyFont="1" applyAlignment="1">
      <alignment vertical="center" wrapText="1"/>
    </xf>
    <xf numFmtId="0" fontId="54" fillId="5" borderId="1" xfId="0" applyFont="1" applyFill="1" applyBorder="1" applyAlignment="1">
      <alignment horizontal="left" vertical="center"/>
    </xf>
    <xf numFmtId="0" fontId="54" fillId="5" borderId="2" xfId="0" applyFont="1" applyFill="1" applyBorder="1" applyAlignment="1">
      <alignment horizontal="left" vertical="center"/>
    </xf>
    <xf numFmtId="0" fontId="54" fillId="5" borderId="4" xfId="0" applyFont="1" applyFill="1" applyBorder="1" applyAlignment="1">
      <alignment horizontal="left" vertical="center"/>
    </xf>
    <xf numFmtId="0" fontId="43" fillId="0" borderId="7" xfId="0" quotePrefix="1" applyFont="1" applyBorder="1" applyAlignment="1">
      <alignment horizontal="center" vertical="center" wrapText="1"/>
    </xf>
    <xf numFmtId="0" fontId="43" fillId="0" borderId="8" xfId="0" quotePrefix="1" applyFont="1" applyBorder="1" applyAlignment="1">
      <alignment horizontal="center" vertical="center" wrapText="1"/>
    </xf>
    <xf numFmtId="0" fontId="43" fillId="0" borderId="10" xfId="0" quotePrefix="1" applyFont="1" applyBorder="1" applyAlignment="1">
      <alignment horizontal="center" vertical="center" wrapText="1"/>
    </xf>
    <xf numFmtId="0" fontId="43" fillId="4" borderId="1" xfId="0" applyFont="1" applyFill="1" applyBorder="1" applyAlignment="1">
      <alignment horizontal="left" vertical="center" wrapText="1"/>
    </xf>
    <xf numFmtId="0" fontId="43" fillId="4" borderId="2" xfId="0" applyFont="1" applyFill="1" applyBorder="1" applyAlignment="1">
      <alignment horizontal="left" vertical="center" wrapText="1"/>
    </xf>
    <xf numFmtId="0" fontId="43" fillId="4" borderId="4" xfId="0" applyFont="1" applyFill="1" applyBorder="1" applyAlignment="1">
      <alignment horizontal="left" vertical="center" wrapText="1"/>
    </xf>
    <xf numFmtId="0" fontId="43" fillId="3" borderId="2" xfId="0" applyFont="1" applyFill="1" applyBorder="1" applyAlignment="1">
      <alignment horizontal="left" vertical="center" wrapText="1"/>
    </xf>
    <xf numFmtId="0" fontId="41" fillId="5" borderId="1" xfId="0" applyFont="1" applyFill="1" applyBorder="1" applyAlignment="1">
      <alignment horizontal="left" vertical="center"/>
    </xf>
    <xf numFmtId="0" fontId="41" fillId="5" borderId="2" xfId="0" applyFont="1" applyFill="1" applyBorder="1" applyAlignment="1">
      <alignment horizontal="left" vertical="center"/>
    </xf>
    <xf numFmtId="0" fontId="41" fillId="5" borderId="4" xfId="0" applyFont="1" applyFill="1" applyBorder="1" applyAlignment="1">
      <alignment horizontal="left" vertical="center"/>
    </xf>
    <xf numFmtId="0" fontId="55" fillId="0" borderId="0" xfId="0" applyFont="1" applyAlignment="1">
      <alignment horizontal="center"/>
    </xf>
    <xf numFmtId="0" fontId="0" fillId="0" borderId="0" xfId="0" applyAlignment="1">
      <alignment horizontal="left" wrapText="1"/>
    </xf>
    <xf numFmtId="0" fontId="63" fillId="4" borderId="1" xfId="0" applyFont="1" applyFill="1" applyBorder="1" applyAlignment="1">
      <alignment horizontal="center" vertical="center" wrapText="1"/>
    </xf>
    <xf numFmtId="0" fontId="63" fillId="4" borderId="2" xfId="0" applyFont="1" applyFill="1" applyBorder="1" applyAlignment="1">
      <alignment horizontal="center" vertical="center" wrapText="1"/>
    </xf>
    <xf numFmtId="0" fontId="63" fillId="4" borderId="4" xfId="0" applyFont="1" applyFill="1" applyBorder="1" applyAlignment="1">
      <alignment horizontal="center" vertical="center" wrapText="1"/>
    </xf>
    <xf numFmtId="0" fontId="63" fillId="2" borderId="1" xfId="0" applyFont="1" applyFill="1" applyBorder="1" applyAlignment="1">
      <alignment horizontal="left" wrapText="1"/>
    </xf>
    <xf numFmtId="0" fontId="63" fillId="2" borderId="2" xfId="0" applyFont="1" applyFill="1" applyBorder="1" applyAlignment="1">
      <alignment horizontal="left" wrapText="1"/>
    </xf>
    <xf numFmtId="0" fontId="63" fillId="2" borderId="4" xfId="0" applyFont="1" applyFill="1" applyBorder="1" applyAlignment="1">
      <alignment horizontal="left" wrapText="1"/>
    </xf>
    <xf numFmtId="0" fontId="9" fillId="0" borderId="1" xfId="0" applyFont="1" applyBorder="1" applyAlignment="1">
      <alignment horizontal="left"/>
    </xf>
    <xf numFmtId="0" fontId="9" fillId="0" borderId="2" xfId="0" applyFont="1" applyBorder="1" applyAlignment="1">
      <alignment horizontal="left"/>
    </xf>
    <xf numFmtId="0" fontId="9" fillId="0" borderId="4" xfId="0" applyFont="1" applyBorder="1" applyAlignment="1">
      <alignment horizontal="left"/>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quotePrefix="1" applyFont="1" applyFill="1" applyBorder="1" applyAlignment="1">
      <alignment horizontal="left"/>
    </xf>
    <xf numFmtId="0" fontId="1" fillId="2" borderId="2" xfId="0" quotePrefix="1" applyFont="1" applyFill="1" applyBorder="1" applyAlignment="1">
      <alignment horizontal="left"/>
    </xf>
    <xf numFmtId="0" fontId="1" fillId="2" borderId="4" xfId="0" quotePrefix="1" applyFont="1" applyFill="1" applyBorder="1" applyAlignment="1">
      <alignment horizontal="left"/>
    </xf>
    <xf numFmtId="0" fontId="0" fillId="0" borderId="0" xfId="0" applyAlignment="1">
      <alignment horizontal="center" wrapText="1"/>
    </xf>
    <xf numFmtId="0" fontId="63" fillId="4" borderId="3" xfId="0" applyFont="1" applyFill="1" applyBorder="1" applyAlignment="1">
      <alignment horizontal="center" vertical="center" wrapText="1"/>
    </xf>
    <xf numFmtId="0" fontId="75" fillId="8" borderId="1" xfId="0" applyFont="1" applyFill="1" applyBorder="1" applyAlignment="1">
      <alignment horizontal="left" vertical="center" wrapText="1"/>
    </xf>
    <xf numFmtId="0" fontId="75" fillId="8" borderId="2" xfId="0" applyFont="1" applyFill="1" applyBorder="1" applyAlignment="1">
      <alignment horizontal="left" vertical="center" wrapText="1"/>
    </xf>
    <xf numFmtId="0" fontId="75" fillId="8" borderId="4" xfId="0" applyFont="1" applyFill="1" applyBorder="1" applyAlignment="1">
      <alignment horizontal="left" vertical="center" wrapText="1"/>
    </xf>
    <xf numFmtId="0" fontId="14"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75" fillId="37" borderId="1" xfId="0" applyFont="1" applyFill="1" applyBorder="1" applyAlignment="1">
      <alignment horizontal="left" vertical="center" wrapText="1"/>
    </xf>
    <xf numFmtId="0" fontId="75" fillId="37" borderId="2" xfId="0" applyFont="1" applyFill="1" applyBorder="1" applyAlignment="1">
      <alignment horizontal="left" vertical="center" wrapText="1"/>
    </xf>
    <xf numFmtId="0" fontId="75" fillId="37" borderId="4" xfId="0" applyFont="1" applyFill="1" applyBorder="1" applyAlignment="1">
      <alignment horizontal="left" vertical="center" wrapText="1"/>
    </xf>
    <xf numFmtId="0" fontId="75" fillId="6" borderId="1" xfId="0" applyFont="1" applyFill="1" applyBorder="1" applyAlignment="1">
      <alignment horizontal="left" vertical="center" wrapText="1"/>
    </xf>
    <xf numFmtId="0" fontId="75" fillId="6" borderId="2" xfId="0" applyFont="1" applyFill="1" applyBorder="1" applyAlignment="1">
      <alignment horizontal="left" vertical="center" wrapText="1"/>
    </xf>
    <xf numFmtId="0" fontId="75" fillId="6" borderId="4" xfId="0" applyFont="1" applyFill="1" applyBorder="1" applyAlignment="1">
      <alignment horizontal="left" vertical="center" wrapText="1"/>
    </xf>
    <xf numFmtId="0" fontId="75" fillId="7" borderId="1" xfId="0" applyFont="1" applyFill="1" applyBorder="1" applyAlignment="1">
      <alignment horizontal="left" vertical="center" wrapText="1"/>
    </xf>
    <xf numFmtId="0" fontId="75" fillId="7" borderId="2" xfId="0" applyFont="1" applyFill="1" applyBorder="1" applyAlignment="1">
      <alignment horizontal="left" vertical="center" wrapText="1"/>
    </xf>
    <xf numFmtId="0" fontId="75" fillId="7" borderId="4"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4" xfId="0" applyFill="1" applyBorder="1" applyAlignment="1">
      <alignment horizontal="left" vertical="center" wrapText="1"/>
    </xf>
    <xf numFmtId="0" fontId="75" fillId="8" borderId="1" xfId="0" applyFont="1" applyFill="1" applyBorder="1" applyAlignment="1">
      <alignment horizontal="center" vertical="center" wrapText="1"/>
    </xf>
    <xf numFmtId="0" fontId="75" fillId="8" borderId="2" xfId="0" applyFont="1" applyFill="1" applyBorder="1" applyAlignment="1">
      <alignment horizontal="center" vertical="center" wrapText="1"/>
    </xf>
    <xf numFmtId="0" fontId="75" fillId="8" borderId="4"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2"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75" fillId="2" borderId="1" xfId="0" applyFont="1" applyFill="1" applyBorder="1" applyAlignment="1">
      <alignment horizontal="left" vertical="center" wrapText="1"/>
    </xf>
    <xf numFmtId="0" fontId="75" fillId="2" borderId="2" xfId="0" applyFont="1" applyFill="1" applyBorder="1" applyAlignment="1">
      <alignment horizontal="left" vertical="center" wrapText="1"/>
    </xf>
    <xf numFmtId="0" fontId="75" fillId="2" borderId="4" xfId="0" applyFont="1" applyFill="1" applyBorder="1" applyAlignment="1">
      <alignment horizontal="left" vertical="center" wrapText="1"/>
    </xf>
    <xf numFmtId="0" fontId="43" fillId="7" borderId="1" xfId="0" applyFont="1" applyFill="1" applyBorder="1" applyAlignment="1">
      <alignment horizontal="left" vertical="center" wrapText="1"/>
    </xf>
    <xf numFmtId="0" fontId="43" fillId="7" borderId="2" xfId="0" applyFont="1" applyFill="1" applyBorder="1" applyAlignment="1">
      <alignment horizontal="left" vertical="center" wrapText="1"/>
    </xf>
    <xf numFmtId="0" fontId="43" fillId="7" borderId="4" xfId="0" applyFont="1" applyFill="1" applyBorder="1" applyAlignment="1">
      <alignment horizontal="left" vertical="center" wrapText="1"/>
    </xf>
    <xf numFmtId="0" fontId="0" fillId="2" borderId="1" xfId="0" applyFill="1" applyBorder="1" applyAlignment="1">
      <alignment horizontal="left" vertical="center" wrapText="1" indent="1"/>
    </xf>
    <xf numFmtId="0" fontId="0" fillId="2" borderId="2" xfId="0" applyFill="1" applyBorder="1" applyAlignment="1">
      <alignment horizontal="left" vertical="center" wrapText="1" indent="1"/>
    </xf>
    <xf numFmtId="0" fontId="0" fillId="2" borderId="4" xfId="0" applyFill="1" applyBorder="1" applyAlignment="1">
      <alignment horizontal="left" vertical="center" wrapText="1" indent="1"/>
    </xf>
    <xf numFmtId="0" fontId="83" fillId="8" borderId="1" xfId="0" applyFont="1" applyFill="1" applyBorder="1" applyAlignment="1">
      <alignment horizontal="left" vertical="center" wrapText="1"/>
    </xf>
    <xf numFmtId="0" fontId="83" fillId="8" borderId="2" xfId="0" applyFont="1" applyFill="1" applyBorder="1" applyAlignment="1">
      <alignment horizontal="left" vertical="center" wrapText="1"/>
    </xf>
    <xf numFmtId="0" fontId="83" fillId="8" borderId="4" xfId="0" applyFont="1" applyFill="1" applyBorder="1" applyAlignment="1">
      <alignment horizontal="left" vertical="center" wrapText="1"/>
    </xf>
    <xf numFmtId="0" fontId="41" fillId="2" borderId="1" xfId="0" applyFont="1" applyFill="1" applyBorder="1" applyAlignment="1">
      <alignment horizontal="left" vertical="center" wrapText="1"/>
    </xf>
    <xf numFmtId="0" fontId="41" fillId="2" borderId="2" xfId="0" applyFont="1" applyFill="1" applyBorder="1" applyAlignment="1">
      <alignment horizontal="left" vertical="center" wrapText="1"/>
    </xf>
    <xf numFmtId="0" fontId="41" fillId="2" borderId="4" xfId="0" applyFont="1" applyFill="1" applyBorder="1" applyAlignment="1">
      <alignment horizontal="left" vertical="center" wrapText="1"/>
    </xf>
    <xf numFmtId="0" fontId="43" fillId="2" borderId="1" xfId="0" applyFont="1" applyFill="1" applyBorder="1" applyAlignment="1">
      <alignment horizontal="left" vertical="center" wrapText="1"/>
    </xf>
    <xf numFmtId="0" fontId="43" fillId="2" borderId="2" xfId="0" applyFont="1" applyFill="1" applyBorder="1" applyAlignment="1">
      <alignment horizontal="left" vertical="center" wrapText="1"/>
    </xf>
    <xf numFmtId="0" fontId="43" fillId="2" borderId="4" xfId="0" applyFont="1" applyFill="1" applyBorder="1" applyAlignment="1">
      <alignment horizontal="left" vertical="center" wrapText="1"/>
    </xf>
    <xf numFmtId="0" fontId="41" fillId="2" borderId="1" xfId="0" applyFont="1" applyFill="1" applyBorder="1" applyAlignment="1">
      <alignment horizontal="left" vertical="center" wrapText="1" indent="1"/>
    </xf>
    <xf numFmtId="0" fontId="41" fillId="2" borderId="2" xfId="0" applyFont="1" applyFill="1" applyBorder="1" applyAlignment="1">
      <alignment horizontal="left" vertical="center" wrapText="1" indent="1"/>
    </xf>
    <xf numFmtId="0" fontId="41" fillId="2" borderId="4" xfId="0" applyFont="1" applyFill="1" applyBorder="1" applyAlignment="1">
      <alignment horizontal="left" vertical="center" wrapText="1" indent="1"/>
    </xf>
    <xf numFmtId="0" fontId="93" fillId="0" borderId="0" xfId="0" applyFont="1" applyAlignment="1">
      <alignment horizontal="center"/>
    </xf>
    <xf numFmtId="0" fontId="73" fillId="0" borderId="0" xfId="0" applyFont="1" applyAlignment="1">
      <alignment horizontal="center"/>
    </xf>
    <xf numFmtId="0" fontId="53" fillId="0" borderId="3" xfId="0" applyFont="1" applyBorder="1" applyAlignment="1">
      <alignment horizontal="center" vertical="center" wrapText="1"/>
    </xf>
    <xf numFmtId="0" fontId="53" fillId="0" borderId="3" xfId="0" applyFont="1" applyBorder="1" applyAlignment="1">
      <alignment horizontal="center" vertical="center"/>
    </xf>
    <xf numFmtId="0" fontId="93" fillId="0" borderId="0" xfId="0" applyFont="1" applyAlignment="1">
      <alignment horizontal="left"/>
    </xf>
    <xf numFmtId="0" fontId="90" fillId="0" borderId="0" xfId="0" applyFont="1" applyAlignment="1">
      <alignment horizontal="center"/>
    </xf>
    <xf numFmtId="0" fontId="90" fillId="0" borderId="0" xfId="0" applyFont="1" applyAlignment="1">
      <alignment horizontal="center" vertical="center" wrapText="1"/>
    </xf>
    <xf numFmtId="0" fontId="90" fillId="0" borderId="13" xfId="0" applyFont="1" applyBorder="1" applyAlignment="1">
      <alignment vertical="center"/>
    </xf>
    <xf numFmtId="0" fontId="90" fillId="0" borderId="0" xfId="0" applyFont="1" applyAlignment="1">
      <alignment vertical="center"/>
    </xf>
    <xf numFmtId="0" fontId="90" fillId="0" borderId="14" xfId="0" applyFont="1" applyBorder="1" applyAlignment="1">
      <alignment vertical="center"/>
    </xf>
    <xf numFmtId="49" fontId="93" fillId="0" borderId="6" xfId="0" applyNumberFormat="1" applyFont="1" applyBorder="1" applyAlignment="1">
      <alignment horizontal="left" vertical="center" indent="5"/>
    </xf>
    <xf numFmtId="49" fontId="93" fillId="0" borderId="5" xfId="0" applyNumberFormat="1" applyFont="1" applyBorder="1" applyAlignment="1">
      <alignment horizontal="left" vertical="center" indent="5"/>
    </xf>
    <xf numFmtId="49" fontId="93" fillId="0" borderId="9" xfId="0" applyNumberFormat="1" applyFont="1" applyBorder="1" applyAlignment="1">
      <alignment horizontal="left" vertical="center" indent="5"/>
    </xf>
    <xf numFmtId="0" fontId="90" fillId="9" borderId="15" xfId="0" applyFont="1" applyFill="1" applyBorder="1" applyAlignment="1">
      <alignment vertical="center"/>
    </xf>
    <xf numFmtId="49" fontId="93" fillId="0" borderId="7" xfId="0" applyNumberFormat="1" applyFont="1" applyBorder="1" applyAlignment="1">
      <alignment vertical="center"/>
    </xf>
    <xf numFmtId="49" fontId="93" fillId="0" borderId="8" xfId="0" applyNumberFormat="1" applyFont="1" applyBorder="1" applyAlignment="1">
      <alignment vertical="center"/>
    </xf>
    <xf numFmtId="49" fontId="93" fillId="0" borderId="10" xfId="0" applyNumberFormat="1" applyFont="1" applyBorder="1" applyAlignment="1">
      <alignment vertical="center"/>
    </xf>
    <xf numFmtId="49" fontId="93" fillId="0" borderId="13" xfId="0" applyNumberFormat="1" applyFont="1" applyBorder="1" applyAlignment="1">
      <alignment horizontal="left" vertical="center" indent="5"/>
    </xf>
    <xf numFmtId="49" fontId="93" fillId="0" borderId="0" xfId="0" applyNumberFormat="1" applyFont="1" applyAlignment="1">
      <alignment horizontal="left" vertical="center" indent="5"/>
    </xf>
    <xf numFmtId="49" fontId="93" fillId="0" borderId="14" xfId="0" applyNumberFormat="1" applyFont="1" applyBorder="1" applyAlignment="1">
      <alignment horizontal="left" vertical="center" indent="5"/>
    </xf>
    <xf numFmtId="0" fontId="90" fillId="0" borderId="7" xfId="0" applyFont="1" applyBorder="1" applyAlignment="1">
      <alignment horizontal="justify" vertical="center"/>
    </xf>
    <xf numFmtId="0" fontId="90" fillId="0" borderId="8" xfId="0" applyFont="1" applyBorder="1" applyAlignment="1">
      <alignment horizontal="justify" vertical="center"/>
    </xf>
    <xf numFmtId="0" fontId="90" fillId="0" borderId="10" xfId="0" applyFont="1" applyBorder="1" applyAlignment="1">
      <alignment horizontal="justify" vertical="center"/>
    </xf>
    <xf numFmtId="0" fontId="94" fillId="0" borderId="13" xfId="0" applyFont="1" applyBorder="1" applyAlignment="1">
      <alignment horizontal="justify" vertical="center"/>
    </xf>
    <xf numFmtId="0" fontId="94" fillId="0" borderId="0" xfId="0" applyFont="1" applyAlignment="1">
      <alignment horizontal="justify" vertical="center"/>
    </xf>
    <xf numFmtId="0" fontId="94" fillId="0" borderId="14" xfId="0" applyFont="1" applyBorder="1" applyAlignment="1">
      <alignment horizontal="justify" vertical="center"/>
    </xf>
    <xf numFmtId="3" fontId="90" fillId="0" borderId="15" xfId="0" applyNumberFormat="1" applyFont="1" applyBorder="1" applyAlignment="1">
      <alignment horizontal="center" vertical="center"/>
    </xf>
    <xf numFmtId="3" fontId="90" fillId="0" borderId="26" xfId="0" applyNumberFormat="1" applyFont="1" applyBorder="1" applyAlignment="1">
      <alignment horizontal="center" vertical="center"/>
    </xf>
    <xf numFmtId="0" fontId="93" fillId="0" borderId="6" xfId="0" applyFont="1" applyBorder="1" applyAlignment="1">
      <alignment horizontal="justify" vertical="center"/>
    </xf>
    <xf numFmtId="0" fontId="93" fillId="0" borderId="5" xfId="0" applyFont="1" applyBorder="1" applyAlignment="1">
      <alignment horizontal="justify" vertical="center"/>
    </xf>
    <xf numFmtId="0" fontId="93" fillId="0" borderId="9" xfId="0" applyFont="1" applyBorder="1" applyAlignment="1">
      <alignment horizontal="justify" vertical="center"/>
    </xf>
    <xf numFmtId="0" fontId="90" fillId="10" borderId="3" xfId="0" applyFont="1" applyFill="1" applyBorder="1" applyAlignment="1">
      <alignment vertical="center" wrapText="1"/>
    </xf>
    <xf numFmtId="0" fontId="93" fillId="0" borderId="3" xfId="0" applyFont="1" applyBorder="1" applyAlignment="1">
      <alignment horizontal="center" vertical="center" wrapText="1"/>
    </xf>
    <xf numFmtId="0" fontId="93" fillId="0" borderId="3" xfId="0" applyFont="1" applyBorder="1" applyAlignment="1">
      <alignment horizontal="center" vertical="center"/>
    </xf>
    <xf numFmtId="0" fontId="93" fillId="0" borderId="13" xfId="0" applyFont="1" applyBorder="1" applyAlignment="1">
      <alignment horizontal="left" vertical="center" wrapText="1"/>
    </xf>
    <xf numFmtId="0" fontId="93" fillId="0" borderId="0" xfId="0" applyFont="1" applyAlignment="1">
      <alignment horizontal="left" vertical="center" wrapText="1"/>
    </xf>
    <xf numFmtId="0" fontId="93" fillId="0" borderId="14" xfId="0" applyFont="1" applyBorder="1" applyAlignment="1">
      <alignment horizontal="left" vertical="center" wrapText="1"/>
    </xf>
    <xf numFmtId="0" fontId="93" fillId="0" borderId="6" xfId="0" applyFont="1" applyBorder="1" applyAlignment="1">
      <alignment horizontal="left" vertical="center" wrapText="1"/>
    </xf>
    <xf numFmtId="0" fontId="93" fillId="0" borderId="5" xfId="0" applyFont="1" applyBorder="1" applyAlignment="1">
      <alignment horizontal="left" vertical="center" wrapText="1"/>
    </xf>
    <xf numFmtId="0" fontId="93" fillId="0" borderId="9" xfId="0" applyFont="1" applyBorder="1" applyAlignment="1">
      <alignment horizontal="left" vertical="center" wrapText="1"/>
    </xf>
    <xf numFmtId="0" fontId="93" fillId="0" borderId="7" xfId="0" applyFont="1" applyBorder="1" applyAlignment="1">
      <alignment horizontal="left" vertical="center" wrapText="1"/>
    </xf>
    <xf numFmtId="0" fontId="93" fillId="0" borderId="8" xfId="0" applyFont="1" applyBorder="1" applyAlignment="1">
      <alignment horizontal="left" vertical="center" wrapText="1"/>
    </xf>
    <xf numFmtId="0" fontId="93" fillId="0" borderId="10" xfId="0" applyFont="1" applyBorder="1" applyAlignment="1">
      <alignment horizontal="left" vertical="center" wrapText="1"/>
    </xf>
    <xf numFmtId="3" fontId="90" fillId="0" borderId="10" xfId="0" applyNumberFormat="1" applyFont="1" applyBorder="1" applyAlignment="1">
      <alignment horizontal="center" vertical="center"/>
    </xf>
    <xf numFmtId="3" fontId="90" fillId="0" borderId="14" xfId="0" applyNumberFormat="1" applyFont="1" applyBorder="1" applyAlignment="1">
      <alignment horizontal="center" vertical="center"/>
    </xf>
    <xf numFmtId="0" fontId="93" fillId="0" borderId="1" xfId="0" applyFont="1" applyBorder="1" applyAlignment="1">
      <alignment horizontal="left" vertical="center" wrapText="1"/>
    </xf>
    <xf numFmtId="0" fontId="93" fillId="0" borderId="2" xfId="0" applyFont="1" applyBorder="1" applyAlignment="1">
      <alignment horizontal="left" vertical="center" wrapText="1"/>
    </xf>
    <xf numFmtId="0" fontId="93" fillId="0" borderId="4" xfId="0" applyFont="1" applyBorder="1" applyAlignment="1">
      <alignment horizontal="left" vertical="center" wrapText="1"/>
    </xf>
    <xf numFmtId="0" fontId="90" fillId="10" borderId="27" xfId="0" applyFont="1" applyFill="1" applyBorder="1" applyAlignment="1">
      <alignment vertical="center" wrapText="1"/>
    </xf>
    <xf numFmtId="0" fontId="52" fillId="0" borderId="0" xfId="0" applyFont="1" applyAlignment="1">
      <alignment horizontal="right" vertical="center"/>
    </xf>
    <xf numFmtId="0" fontId="52" fillId="0" borderId="0" xfId="0" applyFont="1" applyAlignment="1">
      <alignment horizontal="left" vertical="center" wrapText="1"/>
    </xf>
    <xf numFmtId="0" fontId="52" fillId="0" borderId="3" xfId="0" applyFont="1" applyBorder="1" applyAlignment="1">
      <alignment horizontal="center" vertical="center" wrapText="1"/>
    </xf>
    <xf numFmtId="0" fontId="53" fillId="0" borderId="1" xfId="0" applyFont="1" applyBorder="1" applyAlignment="1">
      <alignment horizontal="left" vertical="center" wrapText="1"/>
    </xf>
    <xf numFmtId="0" fontId="53" fillId="0" borderId="2" xfId="0" applyFont="1" applyBorder="1" applyAlignment="1">
      <alignment horizontal="left" vertical="center" wrapText="1"/>
    </xf>
    <xf numFmtId="0" fontId="53" fillId="0" borderId="4" xfId="0" applyFont="1" applyBorder="1" applyAlignment="1">
      <alignment horizontal="left" vertical="center" wrapText="1"/>
    </xf>
    <xf numFmtId="0" fontId="52" fillId="10" borderId="3" xfId="0" applyFont="1" applyFill="1" applyBorder="1" applyAlignment="1">
      <alignment vertical="center" wrapText="1"/>
    </xf>
    <xf numFmtId="3" fontId="90" fillId="0" borderId="27" xfId="0" applyNumberFormat="1" applyFont="1" applyBorder="1" applyAlignment="1">
      <alignment horizontal="center" vertical="center"/>
    </xf>
    <xf numFmtId="0" fontId="53" fillId="0" borderId="13" xfId="0" applyFont="1" applyBorder="1" applyAlignment="1">
      <alignment horizontal="left" vertical="top" wrapText="1"/>
    </xf>
    <xf numFmtId="0" fontId="73" fillId="0" borderId="0" xfId="0" applyFont="1" applyAlignment="1">
      <alignment horizontal="left" vertical="top" wrapText="1"/>
    </xf>
    <xf numFmtId="0" fontId="73" fillId="0" borderId="14" xfId="0" applyFont="1" applyBorder="1" applyAlignment="1">
      <alignment horizontal="left" vertical="top" wrapText="1"/>
    </xf>
    <xf numFmtId="0" fontId="53" fillId="0" borderId="13" xfId="0" applyFont="1" applyBorder="1" applyAlignment="1">
      <alignment horizontal="justify" vertical="center" wrapText="1"/>
    </xf>
    <xf numFmtId="0" fontId="53" fillId="0" borderId="0" xfId="0" applyFont="1" applyAlignment="1">
      <alignment horizontal="justify" vertical="center"/>
    </xf>
    <xf numFmtId="0" fontId="52" fillId="10" borderId="27" xfId="0" applyFont="1" applyFill="1" applyBorder="1" applyAlignment="1">
      <alignment vertical="center" wrapText="1"/>
    </xf>
    <xf numFmtId="0" fontId="90" fillId="10" borderId="1" xfId="0" applyFont="1" applyFill="1" applyBorder="1" applyAlignment="1">
      <alignment vertical="center" wrapText="1"/>
    </xf>
    <xf numFmtId="0" fontId="90" fillId="10" borderId="2" xfId="0" applyFont="1" applyFill="1" applyBorder="1" applyAlignment="1">
      <alignment vertical="center" wrapText="1"/>
    </xf>
    <xf numFmtId="0" fontId="90" fillId="10" borderId="4" xfId="0" applyFont="1" applyFill="1" applyBorder="1" applyAlignment="1">
      <alignment vertical="center" wrapText="1"/>
    </xf>
    <xf numFmtId="0" fontId="93" fillId="0" borderId="13" xfId="0" applyFont="1" applyBorder="1" applyAlignment="1">
      <alignment horizontal="left" vertical="top" wrapText="1"/>
    </xf>
    <xf numFmtId="0" fontId="93" fillId="0" borderId="0" xfId="0" applyFont="1" applyAlignment="1">
      <alignment horizontal="left" vertical="top" wrapText="1"/>
    </xf>
    <xf numFmtId="0" fontId="93" fillId="0" borderId="14" xfId="0" applyFont="1" applyBorder="1" applyAlignment="1">
      <alignment horizontal="left" vertical="top" wrapText="1"/>
    </xf>
    <xf numFmtId="0" fontId="93" fillId="0" borderId="3" xfId="0" applyFont="1" applyBorder="1" applyAlignment="1">
      <alignment horizontal="justify" vertical="center"/>
    </xf>
    <xf numFmtId="0" fontId="93" fillId="0" borderId="3" xfId="0" applyFont="1" applyBorder="1" applyAlignment="1">
      <alignment horizontal="left" vertical="center" wrapText="1"/>
    </xf>
    <xf numFmtId="3" fontId="90" fillId="0" borderId="3" xfId="0" applyNumberFormat="1" applyFont="1" applyBorder="1" applyAlignment="1">
      <alignment horizontal="right" vertical="center"/>
    </xf>
    <xf numFmtId="0" fontId="53" fillId="0" borderId="3" xfId="0" applyFont="1" applyBorder="1" applyAlignment="1">
      <alignment horizontal="left" vertical="center" wrapText="1"/>
    </xf>
    <xf numFmtId="0" fontId="53" fillId="0" borderId="3" xfId="0" applyFont="1" applyBorder="1" applyAlignment="1">
      <alignment horizontal="justify" vertical="center" wrapText="1"/>
    </xf>
    <xf numFmtId="0" fontId="53" fillId="0" borderId="3" xfId="0" applyFont="1" applyBorder="1" applyAlignment="1">
      <alignment horizontal="justify" vertical="center"/>
    </xf>
    <xf numFmtId="0" fontId="93" fillId="0" borderId="3" xfId="0" applyFont="1" applyBorder="1" applyAlignment="1">
      <alignment horizontal="left" vertical="center"/>
    </xf>
    <xf numFmtId="0" fontId="53" fillId="0" borderId="1"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1" xfId="0" applyFont="1" applyBorder="1" applyAlignment="1">
      <alignment horizontal="center" vertical="center"/>
    </xf>
    <xf numFmtId="0" fontId="53" fillId="0" borderId="4" xfId="0" applyFont="1" applyBorder="1" applyAlignment="1">
      <alignment horizontal="center" vertical="center"/>
    </xf>
    <xf numFmtId="0" fontId="12" fillId="0" borderId="0" xfId="0" applyFont="1" applyAlignment="1">
      <alignment horizontal="center" wrapText="1"/>
    </xf>
    <xf numFmtId="0" fontId="0" fillId="0" borderId="0" xfId="0" applyAlignment="1">
      <alignment horizontal="center"/>
    </xf>
    <xf numFmtId="0" fontId="19" fillId="0" borderId="0" xfId="0" applyFont="1" applyAlignment="1">
      <alignment horizontal="center"/>
    </xf>
    <xf numFmtId="0" fontId="3" fillId="0" borderId="0" xfId="0" applyFont="1" applyAlignment="1">
      <alignment horizontal="left"/>
    </xf>
    <xf numFmtId="0" fontId="0" fillId="0" borderId="0" xfId="0" applyAlignment="1">
      <alignment vertical="top" wrapText="1"/>
    </xf>
    <xf numFmtId="0" fontId="41" fillId="0" borderId="0" xfId="2" applyFont="1" applyAlignment="1">
      <alignment horizontal="justify" vertical="center" wrapText="1"/>
    </xf>
  </cellXfs>
  <cellStyles count="103">
    <cellStyle name="20% - Isticanje1 2" xfId="8" xr:uid="{00000000-0005-0000-0000-000000000000}"/>
    <cellStyle name="20% - Isticanje2 2" xfId="9" xr:uid="{00000000-0005-0000-0000-000001000000}"/>
    <cellStyle name="20% - Isticanje3 2" xfId="10" xr:uid="{00000000-0005-0000-0000-000002000000}"/>
    <cellStyle name="20% - Isticanje4 2" xfId="11" xr:uid="{00000000-0005-0000-0000-000003000000}"/>
    <cellStyle name="20% - Isticanje5 2" xfId="12" xr:uid="{00000000-0005-0000-0000-000004000000}"/>
    <cellStyle name="20% - Isticanje6 2" xfId="13" xr:uid="{00000000-0005-0000-0000-000005000000}"/>
    <cellStyle name="40% - Isticanje2 2" xfId="14" xr:uid="{00000000-0005-0000-0000-000006000000}"/>
    <cellStyle name="40% - Isticanje3 2" xfId="15" xr:uid="{00000000-0005-0000-0000-000007000000}"/>
    <cellStyle name="40% - Isticanje4 2" xfId="16" xr:uid="{00000000-0005-0000-0000-000008000000}"/>
    <cellStyle name="40% - Isticanje5 2" xfId="17" xr:uid="{00000000-0005-0000-0000-000009000000}"/>
    <cellStyle name="40% - Isticanje6 2" xfId="18" xr:uid="{00000000-0005-0000-0000-00000A000000}"/>
    <cellStyle name="40% - Naglasak1 2" xfId="19" xr:uid="{00000000-0005-0000-0000-00000B000000}"/>
    <cellStyle name="60% - Isticanje1 2" xfId="20" xr:uid="{00000000-0005-0000-0000-00000C000000}"/>
    <cellStyle name="60% - Isticanje2 2" xfId="21" xr:uid="{00000000-0005-0000-0000-00000D000000}"/>
    <cellStyle name="60% - Isticanje3 2" xfId="22" xr:uid="{00000000-0005-0000-0000-00000E000000}"/>
    <cellStyle name="60% - Isticanje4 2" xfId="23" xr:uid="{00000000-0005-0000-0000-00000F000000}"/>
    <cellStyle name="60% - Isticanje5 2" xfId="24" xr:uid="{00000000-0005-0000-0000-000010000000}"/>
    <cellStyle name="60% - Isticanje6 2" xfId="25" xr:uid="{00000000-0005-0000-0000-000011000000}"/>
    <cellStyle name="Isticanje1 2" xfId="26" xr:uid="{00000000-0005-0000-0000-000012000000}"/>
    <cellStyle name="Isticanje2 2" xfId="27" xr:uid="{00000000-0005-0000-0000-000013000000}"/>
    <cellStyle name="Isticanje3 2" xfId="28" xr:uid="{00000000-0005-0000-0000-000014000000}"/>
    <cellStyle name="Isticanje4 2" xfId="29" xr:uid="{00000000-0005-0000-0000-000015000000}"/>
    <cellStyle name="Isticanje5 2" xfId="30" xr:uid="{00000000-0005-0000-0000-000016000000}"/>
    <cellStyle name="Isticanje6 2" xfId="31" xr:uid="{00000000-0005-0000-0000-000017000000}"/>
    <cellStyle name="Izračun 2" xfId="32" xr:uid="{00000000-0005-0000-0000-000018000000}"/>
    <cellStyle name="Loše 2" xfId="33" xr:uid="{00000000-0005-0000-0000-000019000000}"/>
    <cellStyle name="Naslov 1 2" xfId="34" xr:uid="{00000000-0005-0000-0000-00001A000000}"/>
    <cellStyle name="Naslov 2 2" xfId="35" xr:uid="{00000000-0005-0000-0000-00001B000000}"/>
    <cellStyle name="Naslov 3 2" xfId="36" xr:uid="{00000000-0005-0000-0000-00001C000000}"/>
    <cellStyle name="Naslov 4 2" xfId="37" xr:uid="{00000000-0005-0000-0000-00001D000000}"/>
    <cellStyle name="Neutralno 2" xfId="38" xr:uid="{00000000-0005-0000-0000-00001E000000}"/>
    <cellStyle name="Normal 2" xfId="1" xr:uid="{00000000-0005-0000-0000-000020000000}"/>
    <cellStyle name="Normal 2 2" xfId="39" xr:uid="{00000000-0005-0000-0000-000021000000}"/>
    <cellStyle name="Normal 3" xfId="6" xr:uid="{00000000-0005-0000-0000-000022000000}"/>
    <cellStyle name="Normal 4" xfId="40" xr:uid="{00000000-0005-0000-0000-000023000000}"/>
    <cellStyle name="Normal 5" xfId="41" xr:uid="{00000000-0005-0000-0000-000024000000}"/>
    <cellStyle name="Normalno" xfId="0" builtinId="0"/>
    <cellStyle name="Normalno 2" xfId="5" xr:uid="{00000000-0005-0000-0000-000025000000}"/>
    <cellStyle name="Normalno 2 2" xfId="42" xr:uid="{00000000-0005-0000-0000-000026000000}"/>
    <cellStyle name="Normalno 2 3" xfId="43" xr:uid="{00000000-0005-0000-0000-000027000000}"/>
    <cellStyle name="Normalno 3" xfId="44" xr:uid="{00000000-0005-0000-0000-000028000000}"/>
    <cellStyle name="Normalno 4" xfId="45" xr:uid="{00000000-0005-0000-0000-000029000000}"/>
    <cellStyle name="Normalno 4 2" xfId="46" xr:uid="{00000000-0005-0000-0000-00002A000000}"/>
    <cellStyle name="Normalno 5" xfId="7" xr:uid="{00000000-0005-0000-0000-00002B000000}"/>
    <cellStyle name="Normalno 5 2" xfId="47" xr:uid="{00000000-0005-0000-0000-00002C000000}"/>
    <cellStyle name="Normalno 6" xfId="48" xr:uid="{00000000-0005-0000-0000-00002D000000}"/>
    <cellStyle name="Normalno 6 2" xfId="49" xr:uid="{00000000-0005-0000-0000-00002E000000}"/>
    <cellStyle name="Normalno 7" xfId="50" xr:uid="{00000000-0005-0000-0000-00002F000000}"/>
    <cellStyle name="Obično 2" xfId="51" xr:uid="{00000000-0005-0000-0000-000030000000}"/>
    <cellStyle name="Obično 3" xfId="52" xr:uid="{00000000-0005-0000-0000-000031000000}"/>
    <cellStyle name="Obično 3 2" xfId="53" xr:uid="{00000000-0005-0000-0000-000032000000}"/>
    <cellStyle name="Obično 4" xfId="54" xr:uid="{00000000-0005-0000-0000-000033000000}"/>
    <cellStyle name="Obično 4 2" xfId="55" xr:uid="{00000000-0005-0000-0000-000034000000}"/>
    <cellStyle name="Obično_1Prihodi-rashodi2004 2" xfId="3" xr:uid="{00000000-0005-0000-0000-000035000000}"/>
    <cellStyle name="Obično_obračun 2009 prva strana 2" xfId="2" xr:uid="{00000000-0005-0000-0000-000036000000}"/>
    <cellStyle name="Povezana ćelija 2" xfId="56" xr:uid="{00000000-0005-0000-0000-000037000000}"/>
    <cellStyle name="Provjera ćelije 2" xfId="57" xr:uid="{00000000-0005-0000-0000-000038000000}"/>
    <cellStyle name="SAPBEXaggData" xfId="58" xr:uid="{00000000-0005-0000-0000-000039000000}"/>
    <cellStyle name="SAPBEXaggDataEmph" xfId="59" xr:uid="{00000000-0005-0000-0000-00003A000000}"/>
    <cellStyle name="SAPBEXaggItem" xfId="60" xr:uid="{00000000-0005-0000-0000-00003B000000}"/>
    <cellStyle name="SAPBEXaggItemX" xfId="61" xr:uid="{00000000-0005-0000-0000-00003C000000}"/>
    <cellStyle name="SAPBEXchaText" xfId="62" xr:uid="{00000000-0005-0000-0000-00003D000000}"/>
    <cellStyle name="SAPBEXexcBad7" xfId="63" xr:uid="{00000000-0005-0000-0000-00003E000000}"/>
    <cellStyle name="SAPBEXexcBad8" xfId="64" xr:uid="{00000000-0005-0000-0000-00003F000000}"/>
    <cellStyle name="SAPBEXexcBad9" xfId="65" xr:uid="{00000000-0005-0000-0000-000040000000}"/>
    <cellStyle name="SAPBEXexcCritical4" xfId="66" xr:uid="{00000000-0005-0000-0000-000041000000}"/>
    <cellStyle name="SAPBEXexcCritical5" xfId="67" xr:uid="{00000000-0005-0000-0000-000042000000}"/>
    <cellStyle name="SAPBEXexcCritical6" xfId="68" xr:uid="{00000000-0005-0000-0000-000043000000}"/>
    <cellStyle name="SAPBEXexcGood1" xfId="69" xr:uid="{00000000-0005-0000-0000-000044000000}"/>
    <cellStyle name="SAPBEXexcGood2" xfId="70" xr:uid="{00000000-0005-0000-0000-000045000000}"/>
    <cellStyle name="SAPBEXexcGood3" xfId="71" xr:uid="{00000000-0005-0000-0000-000046000000}"/>
    <cellStyle name="SAPBEXfilterDrill" xfId="72" xr:uid="{00000000-0005-0000-0000-000047000000}"/>
    <cellStyle name="SAPBEXfilterItem" xfId="73" xr:uid="{00000000-0005-0000-0000-000048000000}"/>
    <cellStyle name="SAPBEXfilterText" xfId="74" xr:uid="{00000000-0005-0000-0000-000049000000}"/>
    <cellStyle name="SAPBEXformats" xfId="75" xr:uid="{00000000-0005-0000-0000-00004A000000}"/>
    <cellStyle name="SAPBEXheaderItem" xfId="76" xr:uid="{00000000-0005-0000-0000-00004B000000}"/>
    <cellStyle name="SAPBEXheaderText" xfId="77" xr:uid="{00000000-0005-0000-0000-00004C000000}"/>
    <cellStyle name="SAPBEXHLevel0" xfId="78" xr:uid="{00000000-0005-0000-0000-00004D000000}"/>
    <cellStyle name="SAPBEXHLevel0X" xfId="79" xr:uid="{00000000-0005-0000-0000-00004E000000}"/>
    <cellStyle name="SAPBEXHLevel1" xfId="80" xr:uid="{00000000-0005-0000-0000-00004F000000}"/>
    <cellStyle name="SAPBEXHLevel1X" xfId="81" xr:uid="{00000000-0005-0000-0000-000050000000}"/>
    <cellStyle name="SAPBEXHLevel2" xfId="82" xr:uid="{00000000-0005-0000-0000-000051000000}"/>
    <cellStyle name="SAPBEXHLevel2X" xfId="83" xr:uid="{00000000-0005-0000-0000-000052000000}"/>
    <cellStyle name="SAPBEXHLevel3" xfId="84" xr:uid="{00000000-0005-0000-0000-000053000000}"/>
    <cellStyle name="SAPBEXHLevel3 2" xfId="85" xr:uid="{00000000-0005-0000-0000-000054000000}"/>
    <cellStyle name="SAPBEXHLevel3X" xfId="86" xr:uid="{00000000-0005-0000-0000-000055000000}"/>
    <cellStyle name="SAPBEXinputData" xfId="87" xr:uid="{00000000-0005-0000-0000-000056000000}"/>
    <cellStyle name="SAPBEXresData" xfId="88" xr:uid="{00000000-0005-0000-0000-000057000000}"/>
    <cellStyle name="SAPBEXresDataEmph" xfId="89" xr:uid="{00000000-0005-0000-0000-000058000000}"/>
    <cellStyle name="SAPBEXresItem" xfId="90" xr:uid="{00000000-0005-0000-0000-000059000000}"/>
    <cellStyle name="SAPBEXresItemX" xfId="91" xr:uid="{00000000-0005-0000-0000-00005A000000}"/>
    <cellStyle name="SAPBEXstdData" xfId="92" xr:uid="{00000000-0005-0000-0000-00005B000000}"/>
    <cellStyle name="SAPBEXstdDataEmph" xfId="93" xr:uid="{00000000-0005-0000-0000-00005C000000}"/>
    <cellStyle name="SAPBEXstdItem" xfId="94" xr:uid="{00000000-0005-0000-0000-00005D000000}"/>
    <cellStyle name="SAPBEXstdItemX" xfId="95" xr:uid="{00000000-0005-0000-0000-00005E000000}"/>
    <cellStyle name="SAPBEXtitle" xfId="96" xr:uid="{00000000-0005-0000-0000-00005F000000}"/>
    <cellStyle name="SAPBEXundefined" xfId="97" xr:uid="{00000000-0005-0000-0000-000060000000}"/>
    <cellStyle name="Tekst objašnjenja 2" xfId="98" xr:uid="{00000000-0005-0000-0000-000061000000}"/>
    <cellStyle name="Ukupni zbroj 2" xfId="99" xr:uid="{00000000-0005-0000-0000-000062000000}"/>
    <cellStyle name="Unos 2" xfId="100" xr:uid="{00000000-0005-0000-0000-000063000000}"/>
    <cellStyle name="Valuta" xfId="102" builtinId="4"/>
    <cellStyle name="Valuta 2" xfId="4" xr:uid="{00000000-0005-0000-0000-000064000000}"/>
    <cellStyle name="Valuta 3" xfId="10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0"/>
  <sheetViews>
    <sheetView tabSelected="1" zoomScaleNormal="100" workbookViewId="0">
      <selection activeCell="N9" sqref="N9"/>
    </sheetView>
  </sheetViews>
  <sheetFormatPr defaultColWidth="9.140625" defaultRowHeight="15.75"/>
  <cols>
    <col min="1" max="1" width="3.7109375" style="1" customWidth="1"/>
    <col min="2" max="4" width="9.140625" style="1"/>
    <col min="5" max="5" width="20.28515625" style="1" customWidth="1"/>
    <col min="6" max="8" width="16.42578125" style="1" customWidth="1"/>
    <col min="9" max="9" width="0.28515625" style="1" customWidth="1"/>
    <col min="10" max="12" width="9.140625" style="1"/>
    <col min="13" max="13" width="26.5703125" style="1" customWidth="1"/>
    <col min="14" max="14" width="20.85546875" style="1" customWidth="1"/>
    <col min="15" max="15" width="23.42578125" style="1" customWidth="1"/>
    <col min="16" max="16384" width="9.140625" style="1"/>
  </cols>
  <sheetData>
    <row r="1" spans="1:21" ht="54.75" customHeight="1">
      <c r="A1" s="455" t="s">
        <v>291</v>
      </c>
      <c r="B1" s="455"/>
      <c r="C1" s="455"/>
      <c r="D1" s="455"/>
      <c r="E1" s="455"/>
      <c r="F1" s="455"/>
      <c r="G1" s="455"/>
      <c r="H1" s="455"/>
      <c r="I1" s="455"/>
      <c r="M1" s="264"/>
      <c r="N1" s="264"/>
      <c r="O1" s="264"/>
      <c r="P1" s="264"/>
      <c r="Q1" s="264"/>
      <c r="R1" s="264"/>
      <c r="S1" s="264"/>
      <c r="T1" s="264"/>
      <c r="U1" s="264"/>
    </row>
    <row r="2" spans="1:21" ht="42" customHeight="1">
      <c r="A2" s="278" t="s">
        <v>292</v>
      </c>
      <c r="B2" s="279"/>
      <c r="C2" s="279"/>
      <c r="D2" s="279"/>
      <c r="E2" s="279"/>
      <c r="F2" s="279"/>
      <c r="G2" s="279"/>
      <c r="H2" s="279"/>
      <c r="I2" s="3"/>
    </row>
    <row r="3" spans="1:21" ht="18" customHeight="1">
      <c r="A3" s="12"/>
      <c r="B3" s="12"/>
      <c r="C3" s="12"/>
      <c r="D3" s="12"/>
      <c r="E3" s="12"/>
      <c r="F3" s="12"/>
      <c r="G3" s="12"/>
      <c r="H3" s="12"/>
      <c r="I3" s="3"/>
    </row>
    <row r="4" spans="1:21">
      <c r="A4" s="280" t="s">
        <v>23</v>
      </c>
      <c r="B4" s="280"/>
      <c r="C4" s="280"/>
      <c r="D4" s="280"/>
      <c r="E4" s="280"/>
      <c r="F4" s="280"/>
      <c r="G4" s="280"/>
      <c r="H4" s="281"/>
      <c r="I4" s="3"/>
    </row>
    <row r="5" spans="1:21">
      <c r="A5" s="265" t="s">
        <v>94</v>
      </c>
      <c r="B5" s="265"/>
      <c r="C5" s="265"/>
      <c r="D5" s="265"/>
      <c r="E5" s="265"/>
      <c r="F5" s="265"/>
      <c r="G5" s="265"/>
      <c r="H5" s="265"/>
      <c r="I5" s="3"/>
      <c r="M5" s="1" t="s">
        <v>251</v>
      </c>
    </row>
    <row r="6" spans="1:21" ht="35.25" customHeight="1">
      <c r="A6" s="264" t="s">
        <v>278</v>
      </c>
      <c r="B6" s="264"/>
      <c r="C6" s="264"/>
      <c r="D6" s="264"/>
      <c r="E6" s="264"/>
      <c r="F6" s="264"/>
      <c r="G6" s="264"/>
      <c r="H6" s="264"/>
      <c r="I6" s="3"/>
    </row>
    <row r="7" spans="1:21" ht="18" customHeight="1">
      <c r="A7" s="262" t="s">
        <v>27</v>
      </c>
      <c r="B7" s="263"/>
      <c r="C7" s="263"/>
      <c r="D7" s="263"/>
      <c r="E7" s="263"/>
      <c r="F7" s="263"/>
      <c r="G7" s="263"/>
      <c r="H7" s="263"/>
      <c r="I7" s="3"/>
    </row>
    <row r="8" spans="1:21">
      <c r="A8" s="13"/>
      <c r="B8" s="14"/>
      <c r="C8" s="14"/>
      <c r="D8" s="14"/>
      <c r="E8" s="15"/>
      <c r="F8" s="16"/>
      <c r="G8" s="16"/>
      <c r="H8" s="17"/>
      <c r="I8" s="3">
        <v>7.5345000000000004</v>
      </c>
    </row>
    <row r="9" spans="1:21" ht="25.5" customHeight="1">
      <c r="A9" s="272" t="s">
        <v>61</v>
      </c>
      <c r="B9" s="273"/>
      <c r="C9" s="273"/>
      <c r="D9" s="273"/>
      <c r="E9" s="274"/>
      <c r="F9" s="18" t="s">
        <v>172</v>
      </c>
      <c r="G9" s="18" t="s">
        <v>92</v>
      </c>
      <c r="H9" s="19" t="s">
        <v>173</v>
      </c>
      <c r="I9" s="3"/>
    </row>
    <row r="10" spans="1:21">
      <c r="A10" s="275"/>
      <c r="B10" s="276"/>
      <c r="C10" s="276"/>
      <c r="D10" s="276"/>
      <c r="E10" s="277"/>
      <c r="F10" s="20" t="s">
        <v>35</v>
      </c>
      <c r="G10" s="20" t="s">
        <v>35</v>
      </c>
      <c r="H10" s="21" t="s">
        <v>35</v>
      </c>
      <c r="I10" s="3"/>
    </row>
    <row r="11" spans="1:21">
      <c r="A11" s="257" t="s">
        <v>0</v>
      </c>
      <c r="B11" s="258"/>
      <c r="C11" s="258"/>
      <c r="D11" s="258"/>
      <c r="E11" s="259"/>
      <c r="F11" s="176">
        <f>F12</f>
        <v>6155300</v>
      </c>
      <c r="G11" s="23">
        <f>G12+G13</f>
        <v>-180000</v>
      </c>
      <c r="H11" s="23">
        <f t="shared" ref="H11" si="0">H12+H13</f>
        <v>6283176</v>
      </c>
      <c r="I11" s="3"/>
    </row>
    <row r="12" spans="1:21" ht="15" customHeight="1">
      <c r="A12" s="24">
        <v>6</v>
      </c>
      <c r="B12" s="25" t="s">
        <v>10</v>
      </c>
      <c r="C12" s="26"/>
      <c r="D12" s="26"/>
      <c r="E12" s="27"/>
      <c r="F12" s="205">
        <v>6155300</v>
      </c>
      <c r="G12" s="28">
        <v>-180000</v>
      </c>
      <c r="H12" s="28">
        <v>6283176</v>
      </c>
      <c r="I12" s="3"/>
    </row>
    <row r="13" spans="1:21">
      <c r="A13" s="24">
        <v>7</v>
      </c>
      <c r="B13" s="25" t="s">
        <v>11</v>
      </c>
      <c r="C13" s="29"/>
      <c r="D13" s="29"/>
      <c r="E13" s="27"/>
      <c r="F13" s="205">
        <v>0</v>
      </c>
      <c r="G13" s="28">
        <v>0</v>
      </c>
      <c r="H13" s="28">
        <v>0</v>
      </c>
      <c r="I13" s="3"/>
    </row>
    <row r="14" spans="1:21">
      <c r="A14" s="30" t="s">
        <v>2</v>
      </c>
      <c r="B14" s="31"/>
      <c r="C14" s="31"/>
      <c r="D14" s="31"/>
      <c r="E14" s="22"/>
      <c r="F14" s="176">
        <f t="shared" ref="F14:H14" si="1">F15+F16</f>
        <v>6163300</v>
      </c>
      <c r="G14" s="23">
        <f>G15+G16</f>
        <v>-183300</v>
      </c>
      <c r="H14" s="23">
        <f t="shared" si="1"/>
        <v>5980000</v>
      </c>
      <c r="I14" s="3"/>
    </row>
    <row r="15" spans="1:21" ht="15" customHeight="1">
      <c r="A15" s="24">
        <v>3</v>
      </c>
      <c r="B15" s="25" t="s">
        <v>14</v>
      </c>
      <c r="C15" s="26"/>
      <c r="D15" s="26"/>
      <c r="E15" s="32"/>
      <c r="F15" s="205">
        <v>5981800</v>
      </c>
      <c r="G15" s="28">
        <v>-183300</v>
      </c>
      <c r="H15" s="28">
        <f>' Račun prihoda i rashoda'!F27</f>
        <v>5798500</v>
      </c>
      <c r="I15" s="3"/>
    </row>
    <row r="16" spans="1:21">
      <c r="A16" s="24">
        <v>4</v>
      </c>
      <c r="B16" s="25" t="s">
        <v>16</v>
      </c>
      <c r="C16" s="29"/>
      <c r="D16" s="29"/>
      <c r="E16" s="27"/>
      <c r="F16" s="205">
        <v>181500</v>
      </c>
      <c r="G16" s="28">
        <v>0</v>
      </c>
      <c r="H16" s="28">
        <f>' Račun prihoda i rashoda'!F31</f>
        <v>181500</v>
      </c>
      <c r="I16" s="3"/>
    </row>
    <row r="17" spans="1:15">
      <c r="A17" s="260" t="s">
        <v>3</v>
      </c>
      <c r="B17" s="258"/>
      <c r="C17" s="258"/>
      <c r="D17" s="258"/>
      <c r="E17" s="261"/>
      <c r="F17" s="176">
        <f>F11-F14</f>
        <v>-8000</v>
      </c>
      <c r="G17" s="23">
        <f t="shared" ref="G17" si="2">G11-G14</f>
        <v>3300</v>
      </c>
      <c r="H17" s="23">
        <f>H11-H14</f>
        <v>303176</v>
      </c>
      <c r="I17" s="3"/>
    </row>
    <row r="18" spans="1:15">
      <c r="A18" s="33"/>
      <c r="B18" s="34"/>
      <c r="C18" s="34"/>
      <c r="D18" s="34"/>
      <c r="E18" s="34"/>
      <c r="F18" s="35"/>
      <c r="G18" s="35"/>
      <c r="H18" s="35"/>
      <c r="I18" s="3"/>
    </row>
    <row r="19" spans="1:15">
      <c r="A19" s="262" t="s">
        <v>28</v>
      </c>
      <c r="B19" s="262"/>
      <c r="C19" s="262"/>
      <c r="D19" s="262"/>
      <c r="E19" s="262"/>
      <c r="F19" s="262"/>
      <c r="G19" s="262"/>
      <c r="H19" s="262"/>
      <c r="I19" s="3"/>
    </row>
    <row r="20" spans="1:15">
      <c r="A20" s="12"/>
      <c r="B20" s="36"/>
      <c r="C20" s="36"/>
      <c r="D20" s="36"/>
      <c r="E20" s="36"/>
      <c r="F20" s="36"/>
      <c r="G20" s="37"/>
      <c r="H20" s="17"/>
      <c r="I20" s="3"/>
    </row>
    <row r="21" spans="1:15" ht="25.5" customHeight="1">
      <c r="A21" s="272" t="s">
        <v>61</v>
      </c>
      <c r="B21" s="273"/>
      <c r="C21" s="273"/>
      <c r="D21" s="273"/>
      <c r="E21" s="274"/>
      <c r="F21" s="18" t="s">
        <v>172</v>
      </c>
      <c r="G21" s="18" t="s">
        <v>92</v>
      </c>
      <c r="H21" s="19" t="s">
        <v>173</v>
      </c>
      <c r="I21" s="3"/>
    </row>
    <row r="22" spans="1:15">
      <c r="A22" s="275"/>
      <c r="B22" s="276"/>
      <c r="C22" s="276"/>
      <c r="D22" s="276"/>
      <c r="E22" s="277"/>
      <c r="F22" s="20" t="s">
        <v>35</v>
      </c>
      <c r="G22" s="20" t="s">
        <v>35</v>
      </c>
      <c r="H22" s="21" t="s">
        <v>35</v>
      </c>
      <c r="I22" s="3"/>
    </row>
    <row r="23" spans="1:15" ht="15" customHeight="1">
      <c r="A23" s="24">
        <v>8</v>
      </c>
      <c r="B23" s="38" t="s">
        <v>20</v>
      </c>
      <c r="C23" s="29"/>
      <c r="D23" s="29"/>
      <c r="E23" s="27"/>
      <c r="F23" s="28">
        <v>0</v>
      </c>
      <c r="G23" s="28">
        <v>0</v>
      </c>
      <c r="H23" s="28">
        <v>0</v>
      </c>
      <c r="I23" s="3"/>
      <c r="K23" s="2"/>
    </row>
    <row r="24" spans="1:15" ht="15" customHeight="1">
      <c r="A24" s="24">
        <v>5</v>
      </c>
      <c r="B24" s="25" t="s">
        <v>21</v>
      </c>
      <c r="C24" s="29"/>
      <c r="D24" s="29"/>
      <c r="E24" s="27"/>
      <c r="F24" s="28">
        <v>0</v>
      </c>
      <c r="G24" s="28">
        <v>0</v>
      </c>
      <c r="H24" s="28">
        <v>0</v>
      </c>
      <c r="I24" s="3"/>
      <c r="K24" s="2"/>
    </row>
    <row r="25" spans="1:15">
      <c r="A25" s="260" t="s">
        <v>4</v>
      </c>
      <c r="B25" s="258"/>
      <c r="C25" s="258"/>
      <c r="D25" s="258"/>
      <c r="E25" s="261"/>
      <c r="F25" s="23">
        <f t="shared" ref="F25:H25" si="3">F23-F24</f>
        <v>0</v>
      </c>
      <c r="G25" s="23">
        <f t="shared" si="3"/>
        <v>0</v>
      </c>
      <c r="H25" s="23">
        <f t="shared" si="3"/>
        <v>0</v>
      </c>
      <c r="I25" s="3"/>
    </row>
    <row r="26" spans="1:15">
      <c r="A26" s="12"/>
      <c r="B26" s="36"/>
      <c r="C26" s="36"/>
      <c r="D26" s="36"/>
      <c r="E26" s="36"/>
      <c r="F26" s="36"/>
      <c r="G26" s="37"/>
      <c r="H26" s="37"/>
      <c r="I26" s="3"/>
    </row>
    <row r="27" spans="1:15">
      <c r="A27" s="39"/>
      <c r="B27" s="36"/>
      <c r="C27" s="36"/>
      <c r="D27" s="36"/>
      <c r="E27" s="36"/>
      <c r="F27" s="36"/>
      <c r="G27" s="37"/>
      <c r="H27" s="37"/>
      <c r="I27" s="3"/>
    </row>
    <row r="28" spans="1:15">
      <c r="A28" s="262" t="s">
        <v>33</v>
      </c>
      <c r="B28" s="263"/>
      <c r="C28" s="263"/>
      <c r="D28" s="263"/>
      <c r="E28" s="263"/>
      <c r="F28" s="263"/>
      <c r="G28" s="263"/>
      <c r="H28" s="263"/>
      <c r="I28" s="3"/>
    </row>
    <row r="29" spans="1:15">
      <c r="A29" s="39"/>
      <c r="B29" s="36"/>
      <c r="C29" s="36"/>
      <c r="D29" s="36"/>
      <c r="E29" s="36"/>
      <c r="F29" s="36"/>
      <c r="G29" s="37"/>
      <c r="H29" s="37"/>
      <c r="I29" s="3"/>
    </row>
    <row r="30" spans="1:15" ht="25.5" customHeight="1">
      <c r="A30" s="272" t="s">
        <v>61</v>
      </c>
      <c r="B30" s="273"/>
      <c r="C30" s="273"/>
      <c r="D30" s="273"/>
      <c r="E30" s="274"/>
      <c r="F30" s="18" t="s">
        <v>172</v>
      </c>
      <c r="G30" s="18" t="s">
        <v>92</v>
      </c>
      <c r="H30" s="19" t="s">
        <v>173</v>
      </c>
      <c r="I30" s="3"/>
      <c r="M30" s="57"/>
      <c r="N30" s="57"/>
      <c r="O30" s="58"/>
    </row>
    <row r="31" spans="1:15">
      <c r="A31" s="275"/>
      <c r="B31" s="276"/>
      <c r="C31" s="276"/>
      <c r="D31" s="276"/>
      <c r="E31" s="277"/>
      <c r="F31" s="173" t="s">
        <v>35</v>
      </c>
      <c r="G31" s="20" t="s">
        <v>35</v>
      </c>
      <c r="H31" s="21" t="s">
        <v>35</v>
      </c>
      <c r="I31" s="3"/>
      <c r="M31" s="59"/>
      <c r="N31" s="60"/>
      <c r="O31" s="60"/>
    </row>
    <row r="32" spans="1:15">
      <c r="A32" s="40">
        <v>9</v>
      </c>
      <c r="B32" s="41" t="s">
        <v>36</v>
      </c>
      <c r="C32" s="42"/>
      <c r="D32" s="42"/>
      <c r="E32" s="42"/>
      <c r="F32" s="174">
        <v>8000</v>
      </c>
      <c r="G32" s="43">
        <v>5700</v>
      </c>
      <c r="H32" s="43">
        <f>F32+G32</f>
        <v>13700</v>
      </c>
      <c r="I32" s="3"/>
      <c r="M32" s="59"/>
      <c r="N32" s="60"/>
      <c r="O32" s="60"/>
    </row>
    <row r="33" spans="1:15">
      <c r="A33" s="40">
        <v>9</v>
      </c>
      <c r="B33" s="41" t="s">
        <v>37</v>
      </c>
      <c r="C33" s="42"/>
      <c r="D33" s="42"/>
      <c r="E33" s="42"/>
      <c r="F33" s="175">
        <v>0</v>
      </c>
      <c r="G33" s="44">
        <v>316875.68</v>
      </c>
      <c r="H33" s="44">
        <f>G33</f>
        <v>316875.68</v>
      </c>
      <c r="I33" s="3"/>
      <c r="M33" s="59"/>
      <c r="N33" s="61"/>
      <c r="O33" s="61"/>
    </row>
    <row r="34" spans="1:15" ht="29.25" customHeight="1">
      <c r="A34" s="268" t="s">
        <v>93</v>
      </c>
      <c r="B34" s="269"/>
      <c r="C34" s="269"/>
      <c r="D34" s="269"/>
      <c r="E34" s="269"/>
      <c r="F34" s="176">
        <f>F32-F33</f>
        <v>8000</v>
      </c>
      <c r="G34" s="23">
        <f>G32-G33</f>
        <v>-311175.67999999999</v>
      </c>
      <c r="H34" s="23">
        <f>H32-H33</f>
        <v>-303175.67999999999</v>
      </c>
      <c r="I34" s="3"/>
      <c r="M34" s="59"/>
      <c r="N34" s="61"/>
      <c r="O34" s="61"/>
    </row>
    <row r="35" spans="1:15">
      <c r="A35" s="39"/>
      <c r="B35" s="36"/>
      <c r="C35" s="36"/>
      <c r="D35" s="36"/>
      <c r="E35" s="36"/>
      <c r="F35" s="36"/>
      <c r="G35" s="37"/>
      <c r="H35" s="37"/>
      <c r="I35" s="3"/>
      <c r="M35" s="59"/>
      <c r="N35" s="61"/>
      <c r="O35" s="62"/>
    </row>
    <row r="36" spans="1:15">
      <c r="A36" s="3"/>
      <c r="B36" s="3"/>
      <c r="C36" s="3"/>
      <c r="D36" s="3"/>
      <c r="E36" s="3"/>
      <c r="F36" s="3"/>
      <c r="G36" s="3"/>
      <c r="H36" s="3"/>
      <c r="I36" s="3"/>
      <c r="M36" s="63"/>
      <c r="N36" s="64"/>
      <c r="O36" s="65"/>
    </row>
    <row r="37" spans="1:15">
      <c r="A37" s="262" t="s">
        <v>38</v>
      </c>
      <c r="B37" s="263"/>
      <c r="C37" s="263"/>
      <c r="D37" s="263"/>
      <c r="E37" s="263"/>
      <c r="F37" s="263"/>
      <c r="G37" s="263"/>
      <c r="H37" s="263"/>
      <c r="I37" s="3"/>
      <c r="M37" s="63"/>
      <c r="N37" s="64"/>
      <c r="O37" s="65"/>
    </row>
    <row r="38" spans="1:15">
      <c r="A38" s="39"/>
      <c r="B38" s="36"/>
      <c r="C38" s="36"/>
      <c r="D38" s="36"/>
      <c r="E38" s="36"/>
      <c r="F38" s="36"/>
      <c r="G38" s="37"/>
      <c r="H38" s="37"/>
      <c r="I38" s="3"/>
      <c r="N38" s="56"/>
      <c r="O38" s="56"/>
    </row>
    <row r="39" spans="1:15" ht="25.5" customHeight="1">
      <c r="A39" s="272" t="s">
        <v>34</v>
      </c>
      <c r="B39" s="273"/>
      <c r="C39" s="273"/>
      <c r="D39" s="273"/>
      <c r="E39" s="274"/>
      <c r="F39" s="18" t="s">
        <v>172</v>
      </c>
      <c r="G39" s="18" t="s">
        <v>92</v>
      </c>
      <c r="H39" s="19" t="s">
        <v>173</v>
      </c>
      <c r="I39" s="3"/>
    </row>
    <row r="40" spans="1:15">
      <c r="A40" s="275"/>
      <c r="B40" s="276"/>
      <c r="C40" s="276"/>
      <c r="D40" s="276"/>
      <c r="E40" s="277"/>
      <c r="F40" s="20" t="s">
        <v>35</v>
      </c>
      <c r="G40" s="20" t="s">
        <v>35</v>
      </c>
      <c r="H40" s="21" t="s">
        <v>35</v>
      </c>
      <c r="I40" s="3"/>
    </row>
    <row r="41" spans="1:15">
      <c r="A41" s="41" t="s">
        <v>98</v>
      </c>
      <c r="B41" s="45"/>
      <c r="C41" s="46"/>
      <c r="D41" s="46"/>
      <c r="E41" s="46"/>
      <c r="F41" s="175">
        <v>6163300</v>
      </c>
      <c r="G41" s="44">
        <v>-183300</v>
      </c>
      <c r="H41" s="44">
        <f>H11+H23+H32</f>
        <v>6296876</v>
      </c>
      <c r="I41" s="3"/>
    </row>
    <row r="42" spans="1:15">
      <c r="A42" s="41" t="s">
        <v>99</v>
      </c>
      <c r="B42" s="45"/>
      <c r="C42" s="46"/>
      <c r="D42" s="46"/>
      <c r="E42" s="46"/>
      <c r="F42" s="175">
        <v>6163300</v>
      </c>
      <c r="G42" s="44">
        <v>-183300</v>
      </c>
      <c r="H42" s="44">
        <f>H14+H24+H33</f>
        <v>6296875.6799999997</v>
      </c>
      <c r="I42" s="3"/>
    </row>
    <row r="43" spans="1:15">
      <c r="A43" s="270" t="s">
        <v>39</v>
      </c>
      <c r="B43" s="271"/>
      <c r="C43" s="271"/>
      <c r="D43" s="271"/>
      <c r="E43" s="271"/>
      <c r="F43" s="47">
        <f t="shared" ref="F43" si="4">F41-F42</f>
        <v>0</v>
      </c>
      <c r="G43" s="47">
        <f>G41-G42</f>
        <v>0</v>
      </c>
      <c r="H43" s="47">
        <f>H41-H42</f>
        <v>0.32000000029802322</v>
      </c>
      <c r="I43" s="3"/>
    </row>
    <row r="44" spans="1:15">
      <c r="A44" s="10"/>
      <c r="B44" s="10"/>
      <c r="C44" s="10"/>
      <c r="D44" s="10"/>
      <c r="E44" s="10"/>
      <c r="F44" s="10"/>
      <c r="G44" s="10"/>
      <c r="H44" s="10"/>
      <c r="I44" s="10"/>
    </row>
    <row r="46" spans="1:15" ht="36" customHeight="1">
      <c r="A46" s="266"/>
      <c r="B46" s="267"/>
      <c r="C46" s="267"/>
      <c r="D46" s="267"/>
      <c r="E46" s="267"/>
      <c r="F46" s="267"/>
      <c r="G46" s="267"/>
      <c r="H46" s="267"/>
    </row>
    <row r="48" spans="1:15" ht="30.75" customHeight="1">
      <c r="A48" s="266"/>
      <c r="B48" s="267"/>
      <c r="C48" s="267"/>
      <c r="D48" s="267"/>
      <c r="E48" s="267"/>
      <c r="F48" s="267"/>
      <c r="G48" s="267"/>
      <c r="H48" s="267"/>
    </row>
    <row r="50" spans="1:1">
      <c r="A50" s="2"/>
    </row>
  </sheetData>
  <mergeCells count="21">
    <mergeCell ref="M1:U1"/>
    <mergeCell ref="A48:H48"/>
    <mergeCell ref="A25:E25"/>
    <mergeCell ref="A28:H28"/>
    <mergeCell ref="A34:E34"/>
    <mergeCell ref="A43:E43"/>
    <mergeCell ref="A30:E31"/>
    <mergeCell ref="A39:E40"/>
    <mergeCell ref="A37:H37"/>
    <mergeCell ref="A46:H46"/>
    <mergeCell ref="A1:I1"/>
    <mergeCell ref="A9:E10"/>
    <mergeCell ref="A21:E22"/>
    <mergeCell ref="A19:H19"/>
    <mergeCell ref="A2:H2"/>
    <mergeCell ref="A4:H4"/>
    <mergeCell ref="A11:E11"/>
    <mergeCell ref="A17:E17"/>
    <mergeCell ref="A7:H7"/>
    <mergeCell ref="A6:H6"/>
    <mergeCell ref="A5:H5"/>
  </mergeCells>
  <pageMargins left="0.70866141732283472" right="0.70866141732283472" top="0.74803149606299213" bottom="0.74803149606299213" header="0.31496062992125984" footer="0.31496062992125984"/>
  <pageSetup paperSize="9" scale="8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P36"/>
  <sheetViews>
    <sheetView topLeftCell="A10" zoomScaleNormal="100" workbookViewId="0">
      <selection activeCell="I8" sqref="I8"/>
    </sheetView>
  </sheetViews>
  <sheetFormatPr defaultColWidth="9.140625" defaultRowHeight="15"/>
  <cols>
    <col min="1" max="1" width="7.5703125" style="85" customWidth="1"/>
    <col min="2" max="2" width="8.5703125" style="85" customWidth="1"/>
    <col min="3" max="3" width="46.7109375" style="85" customWidth="1"/>
    <col min="4" max="6" width="15.28515625" style="85" customWidth="1"/>
    <col min="7" max="7" width="11.7109375" style="85" bestFit="1" customWidth="1"/>
    <col min="8" max="8" width="12.7109375" style="85" bestFit="1" customWidth="1"/>
    <col min="9" max="9" width="14.7109375" style="85" bestFit="1" customWidth="1"/>
    <col min="10" max="10" width="20.140625" style="86" customWidth="1"/>
    <col min="11" max="11" width="14.28515625" style="85" bestFit="1" customWidth="1"/>
    <col min="12" max="12" width="17.42578125" style="86" customWidth="1"/>
    <col min="13" max="13" width="9.140625" style="85"/>
    <col min="14" max="14" width="12.140625" style="86" bestFit="1" customWidth="1"/>
    <col min="15" max="15" width="9.140625" style="85"/>
    <col min="16" max="16" width="13.28515625" style="87" bestFit="1" customWidth="1"/>
    <col min="17" max="16384" width="9.140625" style="85"/>
  </cols>
  <sheetData>
    <row r="1" spans="1:9">
      <c r="A1" s="283" t="s">
        <v>97</v>
      </c>
      <c r="B1" s="283"/>
    </row>
    <row r="2" spans="1:9">
      <c r="A2" s="284" t="s">
        <v>95</v>
      </c>
      <c r="B2" s="284"/>
      <c r="C2" s="284"/>
      <c r="D2" s="284"/>
      <c r="E2" s="284"/>
      <c r="F2" s="284"/>
    </row>
    <row r="3" spans="1:9" ht="36" customHeight="1">
      <c r="A3" s="285" t="s">
        <v>279</v>
      </c>
      <c r="B3" s="285"/>
      <c r="C3" s="285"/>
      <c r="D3" s="285"/>
      <c r="E3" s="285"/>
      <c r="F3" s="285"/>
    </row>
    <row r="4" spans="1:9" ht="18" customHeight="1">
      <c r="A4" s="278"/>
      <c r="B4" s="278"/>
      <c r="C4" s="278"/>
      <c r="D4" s="278"/>
      <c r="E4" s="278"/>
      <c r="F4" s="278"/>
    </row>
    <row r="5" spans="1:9" ht="18" customHeight="1">
      <c r="A5" s="278" t="s">
        <v>6</v>
      </c>
      <c r="B5" s="279"/>
      <c r="C5" s="279"/>
      <c r="D5" s="279"/>
      <c r="E5" s="279"/>
      <c r="F5" s="279"/>
    </row>
    <row r="6" spans="1:9" ht="18" customHeight="1">
      <c r="A6" s="88"/>
      <c r="B6" s="89"/>
      <c r="C6" s="89"/>
      <c r="D6" s="89"/>
      <c r="E6" s="89"/>
      <c r="F6" s="89"/>
    </row>
    <row r="7" spans="1:9" ht="15.75" customHeight="1">
      <c r="A7" s="278" t="s">
        <v>1</v>
      </c>
      <c r="B7" s="278"/>
      <c r="C7" s="278"/>
      <c r="D7" s="278"/>
      <c r="E7" s="278"/>
      <c r="F7" s="278"/>
    </row>
    <row r="8" spans="1:9" ht="18.75">
      <c r="A8" s="90"/>
      <c r="B8" s="90"/>
      <c r="C8" s="90"/>
      <c r="D8" s="90"/>
      <c r="E8" s="91"/>
      <c r="F8" s="92"/>
    </row>
    <row r="9" spans="1:9" ht="27" customHeight="1">
      <c r="A9" s="93" t="s">
        <v>7</v>
      </c>
      <c r="B9" s="94" t="s">
        <v>8</v>
      </c>
      <c r="C9" s="94" t="s">
        <v>5</v>
      </c>
      <c r="D9" s="95" t="s">
        <v>175</v>
      </c>
      <c r="E9" s="95" t="s">
        <v>92</v>
      </c>
      <c r="F9" s="95" t="s">
        <v>173</v>
      </c>
    </row>
    <row r="10" spans="1:9" ht="15.75" customHeight="1">
      <c r="A10" s="96"/>
      <c r="B10" s="97"/>
      <c r="C10" s="98" t="s">
        <v>0</v>
      </c>
      <c r="D10" s="99">
        <f>D11+D18</f>
        <v>6146300</v>
      </c>
      <c r="E10" s="99">
        <f>E11+E18</f>
        <v>136876</v>
      </c>
      <c r="F10" s="99">
        <f>D10+E10</f>
        <v>6283176</v>
      </c>
    </row>
    <row r="11" spans="1:9">
      <c r="A11" s="71">
        <v>6</v>
      </c>
      <c r="B11" s="71"/>
      <c r="C11" s="71" t="s">
        <v>10</v>
      </c>
      <c r="D11" s="100">
        <f>SUM(D12:D17)</f>
        <v>6146300</v>
      </c>
      <c r="E11" s="100">
        <f t="shared" ref="E11" si="0">SUM(E12:E16)</f>
        <v>136876</v>
      </c>
      <c r="F11" s="100">
        <f>SUM(F12:F17)</f>
        <v>6283176</v>
      </c>
      <c r="H11" s="101"/>
    </row>
    <row r="12" spans="1:9" ht="25.5">
      <c r="A12" s="71"/>
      <c r="B12" s="71">
        <v>63</v>
      </c>
      <c r="C12" s="72" t="s">
        <v>30</v>
      </c>
      <c r="D12" s="102">
        <v>46000</v>
      </c>
      <c r="E12" s="102">
        <v>0</v>
      </c>
      <c r="F12" s="102">
        <f>D12+E12</f>
        <v>46000</v>
      </c>
    </row>
    <row r="13" spans="1:9">
      <c r="A13" s="71"/>
      <c r="B13" s="71">
        <v>64</v>
      </c>
      <c r="C13" s="72" t="s">
        <v>40</v>
      </c>
      <c r="D13" s="102">
        <v>1001</v>
      </c>
      <c r="E13" s="102">
        <v>0</v>
      </c>
      <c r="F13" s="102">
        <f t="shared" ref="F13:F17" si="1">D13+E13</f>
        <v>1001</v>
      </c>
      <c r="H13" s="103"/>
      <c r="I13" s="87"/>
    </row>
    <row r="14" spans="1:9" ht="25.5">
      <c r="A14" s="71"/>
      <c r="B14" s="71">
        <v>65</v>
      </c>
      <c r="C14" s="72" t="s">
        <v>41</v>
      </c>
      <c r="D14" s="102">
        <v>1051000</v>
      </c>
      <c r="E14" s="102">
        <v>0</v>
      </c>
      <c r="F14" s="102">
        <f t="shared" si="1"/>
        <v>1051000</v>
      </c>
      <c r="I14" s="87"/>
    </row>
    <row r="15" spans="1:9" ht="38.25">
      <c r="A15" s="71"/>
      <c r="B15" s="71">
        <v>66</v>
      </c>
      <c r="C15" s="72" t="s">
        <v>42</v>
      </c>
      <c r="D15" s="102">
        <v>19850</v>
      </c>
      <c r="E15" s="102">
        <v>0</v>
      </c>
      <c r="F15" s="102">
        <f t="shared" si="1"/>
        <v>19850</v>
      </c>
      <c r="I15" s="87"/>
    </row>
    <row r="16" spans="1:9" ht="25.5">
      <c r="A16" s="71"/>
      <c r="B16" s="71">
        <v>67</v>
      </c>
      <c r="C16" s="72" t="s">
        <v>31</v>
      </c>
      <c r="D16" s="102">
        <v>5028300</v>
      </c>
      <c r="E16" s="102">
        <v>136876</v>
      </c>
      <c r="F16" s="102">
        <f t="shared" si="1"/>
        <v>5165176</v>
      </c>
      <c r="H16" s="66"/>
      <c r="I16" s="101"/>
    </row>
    <row r="17" spans="1:11">
      <c r="A17" s="71"/>
      <c r="B17" s="71">
        <v>68</v>
      </c>
      <c r="C17" s="72" t="s">
        <v>174</v>
      </c>
      <c r="D17" s="102">
        <v>149</v>
      </c>
      <c r="E17" s="102">
        <v>0</v>
      </c>
      <c r="F17" s="102">
        <f t="shared" si="1"/>
        <v>149</v>
      </c>
      <c r="H17" s="66"/>
      <c r="I17" s="101"/>
    </row>
    <row r="18" spans="1:11">
      <c r="A18" s="73">
        <v>7</v>
      </c>
      <c r="B18" s="73"/>
      <c r="C18" s="104" t="s">
        <v>11</v>
      </c>
      <c r="D18" s="100">
        <f t="shared" ref="D18" si="2">+D19</f>
        <v>0</v>
      </c>
      <c r="E18" s="100">
        <v>0</v>
      </c>
      <c r="F18" s="100">
        <f t="shared" ref="F18" si="3">+F19</f>
        <v>0</v>
      </c>
      <c r="H18" s="66"/>
      <c r="I18" s="101"/>
      <c r="K18" s="105"/>
    </row>
    <row r="19" spans="1:11">
      <c r="A19" s="71"/>
      <c r="B19" s="71">
        <v>72</v>
      </c>
      <c r="C19" s="106" t="s">
        <v>29</v>
      </c>
      <c r="D19" s="102">
        <v>0</v>
      </c>
      <c r="E19" s="102">
        <v>0</v>
      </c>
      <c r="F19" s="102">
        <v>0</v>
      </c>
      <c r="H19" s="66"/>
      <c r="I19" s="101"/>
      <c r="K19" s="105"/>
    </row>
    <row r="20" spans="1:11">
      <c r="A20" s="71">
        <v>9</v>
      </c>
      <c r="B20" s="104"/>
      <c r="C20" s="104"/>
      <c r="D20" s="104"/>
      <c r="E20" s="104"/>
      <c r="F20" s="104"/>
      <c r="H20" s="66"/>
      <c r="I20" s="101"/>
      <c r="K20" s="105"/>
    </row>
    <row r="21" spans="1:11">
      <c r="A21" s="104"/>
      <c r="B21" s="71">
        <v>92</v>
      </c>
      <c r="C21" s="104"/>
      <c r="D21" s="104"/>
      <c r="E21" s="104"/>
      <c r="F21" s="104"/>
    </row>
    <row r="22" spans="1:11" ht="18" customHeight="1">
      <c r="A22" s="107"/>
      <c r="B22" s="107"/>
      <c r="C22" s="66"/>
      <c r="D22" s="108"/>
      <c r="E22" s="108"/>
      <c r="F22" s="108"/>
    </row>
    <row r="23" spans="1:11">
      <c r="A23" s="282" t="s">
        <v>12</v>
      </c>
      <c r="B23" s="282"/>
      <c r="C23" s="282"/>
      <c r="D23" s="282"/>
      <c r="E23" s="282"/>
      <c r="F23" s="282"/>
      <c r="H23" s="101"/>
    </row>
    <row r="24" spans="1:11">
      <c r="A24" s="109"/>
      <c r="B24" s="109"/>
      <c r="C24" s="109"/>
      <c r="D24" s="109"/>
      <c r="E24" s="110"/>
    </row>
    <row r="25" spans="1:11" ht="30">
      <c r="A25" s="93" t="s">
        <v>7</v>
      </c>
      <c r="B25" s="94" t="s">
        <v>8</v>
      </c>
      <c r="C25" s="94" t="s">
        <v>13</v>
      </c>
      <c r="D25" s="95" t="s">
        <v>175</v>
      </c>
      <c r="E25" s="95" t="s">
        <v>92</v>
      </c>
      <c r="F25" s="95" t="s">
        <v>173</v>
      </c>
      <c r="H25" s="101"/>
    </row>
    <row r="26" spans="1:11">
      <c r="A26" s="96"/>
      <c r="B26" s="97"/>
      <c r="C26" s="98" t="s">
        <v>2</v>
      </c>
      <c r="D26" s="99">
        <f>D27+D31</f>
        <v>6163300</v>
      </c>
      <c r="E26" s="99">
        <f>E27+E31</f>
        <v>-183300</v>
      </c>
      <c r="F26" s="99">
        <f>F27+F31</f>
        <v>5980000</v>
      </c>
      <c r="H26" s="101"/>
    </row>
    <row r="27" spans="1:11">
      <c r="A27" s="71">
        <v>3</v>
      </c>
      <c r="B27" s="71"/>
      <c r="C27" s="71" t="s">
        <v>14</v>
      </c>
      <c r="D27" s="100">
        <f>D28+D29+D30</f>
        <v>5981800</v>
      </c>
      <c r="E27" s="100">
        <f>E28+E29+E30</f>
        <v>-183300</v>
      </c>
      <c r="F27" s="100">
        <f>SUM(F28:F30)</f>
        <v>5798500</v>
      </c>
      <c r="G27" s="101"/>
      <c r="H27" s="101"/>
    </row>
    <row r="28" spans="1:11">
      <c r="A28" s="71"/>
      <c r="B28" s="72">
        <v>31</v>
      </c>
      <c r="C28" s="72" t="s">
        <v>15</v>
      </c>
      <c r="D28" s="102">
        <v>4853700</v>
      </c>
      <c r="E28" s="102">
        <v>-175000</v>
      </c>
      <c r="F28" s="102">
        <f>D28+E28</f>
        <v>4678700</v>
      </c>
      <c r="H28" s="101"/>
    </row>
    <row r="29" spans="1:11">
      <c r="A29" s="111"/>
      <c r="B29" s="112">
        <v>32</v>
      </c>
      <c r="C29" s="112" t="s">
        <v>26</v>
      </c>
      <c r="D29" s="102">
        <v>1126100</v>
      </c>
      <c r="E29" s="102">
        <v>-8300</v>
      </c>
      <c r="F29" s="102">
        <f t="shared" ref="F29:F30" si="4">D29+E29</f>
        <v>1117800</v>
      </c>
      <c r="H29" s="101"/>
    </row>
    <row r="30" spans="1:11">
      <c r="A30" s="111"/>
      <c r="B30" s="112">
        <v>34</v>
      </c>
      <c r="C30" s="84" t="s">
        <v>43</v>
      </c>
      <c r="D30" s="102">
        <v>2000</v>
      </c>
      <c r="E30" s="102">
        <v>0</v>
      </c>
      <c r="F30" s="102">
        <f t="shared" si="4"/>
        <v>2000</v>
      </c>
      <c r="H30" s="101"/>
    </row>
    <row r="31" spans="1:11">
      <c r="A31" s="73">
        <v>4</v>
      </c>
      <c r="B31" s="73"/>
      <c r="C31" s="104" t="s">
        <v>16</v>
      </c>
      <c r="D31" s="100">
        <f t="shared" ref="D31" si="5">D32+D33</f>
        <v>181500</v>
      </c>
      <c r="E31" s="100">
        <f t="shared" ref="E31:F31" si="6">E32+E33</f>
        <v>0</v>
      </c>
      <c r="F31" s="100">
        <f t="shared" si="6"/>
        <v>181500</v>
      </c>
      <c r="H31" s="101"/>
    </row>
    <row r="32" spans="1:11">
      <c r="A32" s="71"/>
      <c r="B32" s="72">
        <v>41</v>
      </c>
      <c r="C32" s="84" t="s">
        <v>17</v>
      </c>
      <c r="D32" s="102">
        <v>0</v>
      </c>
      <c r="E32" s="102">
        <v>0</v>
      </c>
      <c r="F32" s="102">
        <v>0</v>
      </c>
      <c r="H32" s="66"/>
      <c r="I32" s="101"/>
    </row>
    <row r="33" spans="1:16">
      <c r="A33" s="71"/>
      <c r="B33" s="72">
        <v>42</v>
      </c>
      <c r="C33" s="84" t="s">
        <v>32</v>
      </c>
      <c r="D33" s="102">
        <v>181500</v>
      </c>
      <c r="E33" s="102">
        <v>0</v>
      </c>
      <c r="F33" s="102">
        <f>D33+E33</f>
        <v>181500</v>
      </c>
      <c r="H33" s="66"/>
      <c r="I33" s="101"/>
    </row>
    <row r="36" spans="1:16">
      <c r="K36" s="86"/>
      <c r="M36" s="86"/>
      <c r="O36" s="86"/>
      <c r="P36" s="86"/>
    </row>
  </sheetData>
  <mergeCells count="7">
    <mergeCell ref="A7:F7"/>
    <mergeCell ref="A23:F23"/>
    <mergeCell ref="A1:B1"/>
    <mergeCell ref="A2:F2"/>
    <mergeCell ref="A3:F3"/>
    <mergeCell ref="A4:F4"/>
    <mergeCell ref="A5:F5"/>
  </mergeCells>
  <pageMargins left="0.70866141732283472" right="0.70866141732283472" top="0.74803149606299213" bottom="0.74803149606299213" header="0.31496062992125984" footer="0.31496062992125984"/>
  <pageSetup paperSize="9" scale="80"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C446-95AD-4F2B-949E-1ED78CFB56D8}">
  <sheetPr>
    <tabColor rgb="FF92D050"/>
    <pageSetUpPr fitToPage="1"/>
  </sheetPr>
  <dimension ref="A1:L44"/>
  <sheetViews>
    <sheetView topLeftCell="A22" zoomScaleNormal="100" workbookViewId="0">
      <selection activeCell="I9" sqref="I9"/>
    </sheetView>
  </sheetViews>
  <sheetFormatPr defaultColWidth="9.140625" defaultRowHeight="15"/>
  <cols>
    <col min="1" max="1" width="8.7109375" style="85" customWidth="1"/>
    <col min="2" max="2" width="43.85546875" style="85" customWidth="1"/>
    <col min="3" max="5" width="18.140625" style="85" customWidth="1"/>
    <col min="6" max="7" width="9.140625" style="85"/>
    <col min="8" max="8" width="15.85546875" style="85" bestFit="1" customWidth="1"/>
    <col min="9" max="16384" width="9.140625" style="85"/>
  </cols>
  <sheetData>
    <row r="1" spans="1:6">
      <c r="A1" s="113" t="s">
        <v>23</v>
      </c>
      <c r="B1" s="114"/>
      <c r="C1" s="114"/>
      <c r="D1" s="114"/>
      <c r="E1" s="114"/>
    </row>
    <row r="2" spans="1:6">
      <c r="A2" s="286" t="s">
        <v>56</v>
      </c>
      <c r="B2" s="286"/>
      <c r="C2" s="286"/>
      <c r="D2" s="286"/>
      <c r="E2" s="286"/>
    </row>
    <row r="3" spans="1:6" ht="31.5" customHeight="1">
      <c r="A3" s="285" t="s">
        <v>280</v>
      </c>
      <c r="B3" s="285"/>
      <c r="C3" s="285"/>
      <c r="D3" s="285"/>
      <c r="E3" s="285"/>
      <c r="F3" s="115"/>
    </row>
    <row r="4" spans="1:6">
      <c r="A4" s="116"/>
      <c r="B4" s="116"/>
      <c r="C4" s="116"/>
      <c r="D4" s="116"/>
      <c r="E4" s="116"/>
    </row>
    <row r="5" spans="1:6">
      <c r="A5" s="287" t="s">
        <v>6</v>
      </c>
      <c r="B5" s="287"/>
      <c r="C5" s="287"/>
      <c r="D5" s="287"/>
      <c r="E5" s="287"/>
    </row>
    <row r="6" spans="1:6">
      <c r="A6" s="117"/>
      <c r="B6" s="117"/>
      <c r="C6" s="117"/>
      <c r="D6" s="117"/>
      <c r="E6" s="117"/>
    </row>
    <row r="7" spans="1:6">
      <c r="A7" s="287" t="s">
        <v>1</v>
      </c>
      <c r="B7" s="287"/>
      <c r="C7" s="287"/>
      <c r="D7" s="287"/>
      <c r="E7" s="287"/>
    </row>
    <row r="8" spans="1:6" ht="18">
      <c r="A8" s="118"/>
      <c r="B8" s="118"/>
      <c r="C8" s="118"/>
      <c r="D8" s="118"/>
      <c r="E8" s="118"/>
    </row>
    <row r="9" spans="1:6" ht="30">
      <c r="A9" s="186" t="s">
        <v>9</v>
      </c>
      <c r="B9" s="186" t="s">
        <v>5</v>
      </c>
      <c r="C9" s="187" t="s">
        <v>175</v>
      </c>
      <c r="D9" s="187" t="s">
        <v>92</v>
      </c>
      <c r="E9" s="187" t="s">
        <v>173</v>
      </c>
    </row>
    <row r="10" spans="1:6">
      <c r="A10" s="188"/>
      <c r="B10" s="188" t="s">
        <v>0</v>
      </c>
      <c r="C10" s="189">
        <f>C11+C13+C15+C17+C20+C22</f>
        <v>6146300</v>
      </c>
      <c r="D10" s="189">
        <f>D11+D13+D15+D17+D20+D22</f>
        <v>136876</v>
      </c>
      <c r="E10" s="189">
        <f>E11+E13+E15+E17+E20+E22</f>
        <v>6283176</v>
      </c>
    </row>
    <row r="11" spans="1:6">
      <c r="A11" s="190">
        <v>1</v>
      </c>
      <c r="B11" s="191" t="s">
        <v>100</v>
      </c>
      <c r="C11" s="189">
        <f t="shared" ref="C11" si="0">C12</f>
        <v>4797300</v>
      </c>
      <c r="D11" s="189">
        <f t="shared" ref="D11:E11" si="1">D12</f>
        <v>136876</v>
      </c>
      <c r="E11" s="189">
        <f t="shared" si="1"/>
        <v>4934176</v>
      </c>
    </row>
    <row r="12" spans="1:6">
      <c r="A12" s="192" t="s">
        <v>205</v>
      </c>
      <c r="B12" s="193" t="s">
        <v>100</v>
      </c>
      <c r="C12" s="194">
        <v>4797300</v>
      </c>
      <c r="D12" s="194">
        <v>136876</v>
      </c>
      <c r="E12" s="194">
        <f>D12+C12</f>
        <v>4934176</v>
      </c>
    </row>
    <row r="13" spans="1:6">
      <c r="A13" s="190">
        <v>3</v>
      </c>
      <c r="B13" s="195" t="s">
        <v>101</v>
      </c>
      <c r="C13" s="189">
        <f t="shared" ref="C13" si="2">C14</f>
        <v>15000</v>
      </c>
      <c r="D13" s="189">
        <f t="shared" ref="D13:E13" si="3">D14</f>
        <v>0</v>
      </c>
      <c r="E13" s="189">
        <f t="shared" si="3"/>
        <v>15000</v>
      </c>
    </row>
    <row r="14" spans="1:6">
      <c r="A14" s="196" t="s">
        <v>209</v>
      </c>
      <c r="B14" s="193" t="s">
        <v>123</v>
      </c>
      <c r="C14" s="194">
        <v>15000</v>
      </c>
      <c r="D14" s="194">
        <v>0</v>
      </c>
      <c r="E14" s="194">
        <f>D14+C14</f>
        <v>15000</v>
      </c>
    </row>
    <row r="15" spans="1:6">
      <c r="A15" s="190">
        <v>4</v>
      </c>
      <c r="B15" s="195" t="s">
        <v>102</v>
      </c>
      <c r="C15" s="189">
        <f>C16</f>
        <v>1051000</v>
      </c>
      <c r="D15" s="189">
        <f t="shared" ref="D15:E15" si="4">D16</f>
        <v>0</v>
      </c>
      <c r="E15" s="189">
        <f t="shared" si="4"/>
        <v>1051000</v>
      </c>
    </row>
    <row r="16" spans="1:6">
      <c r="A16" s="196" t="s">
        <v>210</v>
      </c>
      <c r="B16" s="193" t="s">
        <v>124</v>
      </c>
      <c r="C16" s="194">
        <v>1051000</v>
      </c>
      <c r="D16" s="194">
        <v>0</v>
      </c>
      <c r="E16" s="194">
        <f>D16+C16</f>
        <v>1051000</v>
      </c>
    </row>
    <row r="17" spans="1:12">
      <c r="A17" s="190">
        <v>5</v>
      </c>
      <c r="B17" s="195" t="s">
        <v>103</v>
      </c>
      <c r="C17" s="189">
        <f>C18+C19</f>
        <v>277000</v>
      </c>
      <c r="D17" s="189">
        <f t="shared" ref="D17:E17" si="5">D18+D19</f>
        <v>0</v>
      </c>
      <c r="E17" s="189">
        <f t="shared" si="5"/>
        <v>277000</v>
      </c>
    </row>
    <row r="18" spans="1:12">
      <c r="A18" s="197" t="s">
        <v>206</v>
      </c>
      <c r="B18" s="193" t="s">
        <v>103</v>
      </c>
      <c r="C18" s="194">
        <v>240000</v>
      </c>
      <c r="D18" s="194">
        <v>0</v>
      </c>
      <c r="E18" s="194">
        <f>D18+C18</f>
        <v>240000</v>
      </c>
    </row>
    <row r="19" spans="1:12">
      <c r="A19" s="192" t="s">
        <v>203</v>
      </c>
      <c r="B19" s="193" t="s">
        <v>125</v>
      </c>
      <c r="C19" s="194">
        <v>37000</v>
      </c>
      <c r="D19" s="194">
        <v>0</v>
      </c>
      <c r="E19" s="194">
        <f>D19+C19</f>
        <v>37000</v>
      </c>
      <c r="H19" s="119"/>
    </row>
    <row r="20" spans="1:12">
      <c r="A20" s="190">
        <v>6</v>
      </c>
      <c r="B20" s="195" t="s">
        <v>104</v>
      </c>
      <c r="C20" s="189">
        <f t="shared" ref="C20" si="6">C21</f>
        <v>5000</v>
      </c>
      <c r="D20" s="189">
        <f t="shared" ref="D20:E20" si="7">D21</f>
        <v>0</v>
      </c>
      <c r="E20" s="189">
        <f t="shared" si="7"/>
        <v>5000</v>
      </c>
      <c r="H20" s="119"/>
    </row>
    <row r="21" spans="1:12">
      <c r="A21" s="196" t="s">
        <v>211</v>
      </c>
      <c r="B21" s="193" t="s">
        <v>126</v>
      </c>
      <c r="C21" s="194">
        <v>5000</v>
      </c>
      <c r="D21" s="194">
        <v>0</v>
      </c>
      <c r="E21" s="194">
        <f>D21+C21</f>
        <v>5000</v>
      </c>
      <c r="H21" s="119"/>
    </row>
    <row r="22" spans="1:12" ht="39">
      <c r="A22" s="190">
        <v>7</v>
      </c>
      <c r="B22" s="198" t="s">
        <v>105</v>
      </c>
      <c r="C22" s="189">
        <f t="shared" ref="C22" si="8">C23</f>
        <v>1000</v>
      </c>
      <c r="D22" s="189">
        <f t="shared" ref="D22:E22" si="9">D23</f>
        <v>0</v>
      </c>
      <c r="E22" s="189">
        <f t="shared" si="9"/>
        <v>1000</v>
      </c>
      <c r="H22" s="119"/>
    </row>
    <row r="23" spans="1:12" ht="26.25">
      <c r="A23" s="199" t="s">
        <v>212</v>
      </c>
      <c r="B23" s="200" t="s">
        <v>127</v>
      </c>
      <c r="C23" s="194">
        <v>1000</v>
      </c>
      <c r="D23" s="194">
        <v>0</v>
      </c>
      <c r="E23" s="194">
        <f>D23+C23</f>
        <v>1000</v>
      </c>
      <c r="H23" s="119"/>
    </row>
    <row r="24" spans="1:12">
      <c r="A24" s="201"/>
      <c r="B24" s="201"/>
      <c r="C24" s="201"/>
      <c r="D24" s="201"/>
      <c r="E24" s="201"/>
      <c r="H24" s="119"/>
    </row>
    <row r="25" spans="1:12">
      <c r="A25" s="288" t="s">
        <v>12</v>
      </c>
      <c r="B25" s="288"/>
      <c r="C25" s="288"/>
      <c r="D25" s="288"/>
      <c r="E25" s="288"/>
      <c r="H25" s="119"/>
    </row>
    <row r="26" spans="1:12" ht="18">
      <c r="A26" s="202"/>
      <c r="B26" s="202"/>
      <c r="C26" s="202"/>
      <c r="D26" s="202"/>
      <c r="E26" s="202"/>
      <c r="H26" s="119"/>
    </row>
    <row r="27" spans="1:12" ht="30">
      <c r="A27" s="186" t="s">
        <v>9</v>
      </c>
      <c r="B27" s="186" t="s">
        <v>13</v>
      </c>
      <c r="C27" s="187" t="s">
        <v>175</v>
      </c>
      <c r="D27" s="187" t="s">
        <v>92</v>
      </c>
      <c r="E27" s="187" t="s">
        <v>173</v>
      </c>
      <c r="H27" s="119"/>
    </row>
    <row r="28" spans="1:12">
      <c r="A28" s="188"/>
      <c r="B28" s="188" t="s">
        <v>2</v>
      </c>
      <c r="C28" s="189">
        <f>C29+C31+C33+C36+C41+C43</f>
        <v>6163300</v>
      </c>
      <c r="D28" s="189">
        <f>D29+D31+D33+D36+D41+D43</f>
        <v>-183300</v>
      </c>
      <c r="E28" s="189">
        <f>E29+E31+E33+E36+E41+E43</f>
        <v>5980000</v>
      </c>
      <c r="H28" s="119"/>
    </row>
    <row r="29" spans="1:12">
      <c r="A29" s="190">
        <v>1</v>
      </c>
      <c r="B29" s="191" t="s">
        <v>100</v>
      </c>
      <c r="C29" s="189">
        <f t="shared" ref="C29" si="10">C30</f>
        <v>4797300</v>
      </c>
      <c r="D29" s="189">
        <f t="shared" ref="D29:E29" si="11">D30</f>
        <v>-180000</v>
      </c>
      <c r="E29" s="189">
        <f t="shared" si="11"/>
        <v>4617300</v>
      </c>
      <c r="H29" s="119"/>
    </row>
    <row r="30" spans="1:12">
      <c r="A30" s="192" t="s">
        <v>205</v>
      </c>
      <c r="B30" s="193" t="s">
        <v>100</v>
      </c>
      <c r="C30" s="194">
        <v>4797300</v>
      </c>
      <c r="D30" s="194">
        <v>-180000</v>
      </c>
      <c r="E30" s="194">
        <f>C30+D30</f>
        <v>4617300</v>
      </c>
      <c r="H30" s="119"/>
    </row>
    <row r="31" spans="1:12">
      <c r="A31" s="190">
        <v>3</v>
      </c>
      <c r="B31" s="195" t="s">
        <v>101</v>
      </c>
      <c r="C31" s="189">
        <f t="shared" ref="C31" si="12">C32</f>
        <v>15000</v>
      </c>
      <c r="D31" s="189">
        <f t="shared" ref="D31:E31" si="13">D32</f>
        <v>0</v>
      </c>
      <c r="E31" s="189">
        <f t="shared" si="13"/>
        <v>15000</v>
      </c>
      <c r="H31" s="119"/>
    </row>
    <row r="32" spans="1:12">
      <c r="A32" s="196" t="s">
        <v>209</v>
      </c>
      <c r="B32" s="193" t="s">
        <v>123</v>
      </c>
      <c r="C32" s="194">
        <v>15000</v>
      </c>
      <c r="D32" s="194">
        <v>0</v>
      </c>
      <c r="E32" s="194">
        <f>C32+D32</f>
        <v>15000</v>
      </c>
      <c r="H32" s="119"/>
    </row>
    <row r="33" spans="1:8">
      <c r="A33" s="203">
        <v>4</v>
      </c>
      <c r="B33" s="193" t="s">
        <v>102</v>
      </c>
      <c r="C33" s="189">
        <f>C34+C35</f>
        <v>1056000</v>
      </c>
      <c r="D33" s="189">
        <f>D34+D35</f>
        <v>7162</v>
      </c>
      <c r="E33" s="189">
        <f>E34+E35</f>
        <v>1063162</v>
      </c>
      <c r="H33" s="119"/>
    </row>
    <row r="34" spans="1:8">
      <c r="A34" s="196" t="s">
        <v>210</v>
      </c>
      <c r="B34" s="193" t="s">
        <v>124</v>
      </c>
      <c r="C34" s="194">
        <v>1051000</v>
      </c>
      <c r="D34" s="194">
        <f>2100+400-2500</f>
        <v>0</v>
      </c>
      <c r="E34" s="194">
        <f>C34+D34</f>
        <v>1051000</v>
      </c>
    </row>
    <row r="35" spans="1:8">
      <c r="A35" s="196" t="s">
        <v>207</v>
      </c>
      <c r="B35" s="193" t="s">
        <v>128</v>
      </c>
      <c r="C35" s="194">
        <v>5000</v>
      </c>
      <c r="D35" s="194">
        <v>7162</v>
      </c>
      <c r="E35" s="194">
        <f>C35+D35</f>
        <v>12162</v>
      </c>
    </row>
    <row r="36" spans="1:8">
      <c r="A36" s="190">
        <v>5</v>
      </c>
      <c r="B36" s="195" t="s">
        <v>103</v>
      </c>
      <c r="C36" s="189">
        <f>C37+C38+C39+C40</f>
        <v>289000</v>
      </c>
      <c r="D36" s="189">
        <f>D37+D38+D39+D40</f>
        <v>-10462</v>
      </c>
      <c r="E36" s="189">
        <f>E37+E38+E39+E40</f>
        <v>278538</v>
      </c>
    </row>
    <row r="37" spans="1:8">
      <c r="A37" s="204" t="s">
        <v>206</v>
      </c>
      <c r="B37" s="193" t="s">
        <v>103</v>
      </c>
      <c r="C37" s="194">
        <v>240000</v>
      </c>
      <c r="D37" s="194">
        <v>0</v>
      </c>
      <c r="E37" s="194">
        <f>C37+D37</f>
        <v>240000</v>
      </c>
    </row>
    <row r="38" spans="1:8">
      <c r="A38" s="204" t="s">
        <v>213</v>
      </c>
      <c r="B38" s="193" t="s">
        <v>176</v>
      </c>
      <c r="C38" s="194">
        <v>9000</v>
      </c>
      <c r="D38" s="194">
        <v>-9000</v>
      </c>
      <c r="E38" s="194">
        <f>C38+D38</f>
        <v>0</v>
      </c>
    </row>
    <row r="39" spans="1:8">
      <c r="A39" s="196" t="s">
        <v>203</v>
      </c>
      <c r="B39" s="193" t="s">
        <v>125</v>
      </c>
      <c r="C39" s="194">
        <v>37000</v>
      </c>
      <c r="D39" s="194">
        <v>0</v>
      </c>
      <c r="E39" s="194">
        <f>C39+D39</f>
        <v>37000</v>
      </c>
    </row>
    <row r="40" spans="1:8">
      <c r="A40" s="196" t="s">
        <v>208</v>
      </c>
      <c r="B40" s="193" t="s">
        <v>129</v>
      </c>
      <c r="C40" s="194">
        <v>3000</v>
      </c>
      <c r="D40" s="194">
        <v>-1462</v>
      </c>
      <c r="E40" s="194">
        <f>C40+D40</f>
        <v>1538</v>
      </c>
    </row>
    <row r="41" spans="1:8">
      <c r="A41" s="190">
        <v>6</v>
      </c>
      <c r="B41" s="195" t="s">
        <v>104</v>
      </c>
      <c r="C41" s="189">
        <f t="shared" ref="C41" si="14">C42</f>
        <v>5000</v>
      </c>
      <c r="D41" s="189">
        <f t="shared" ref="D41:E41" si="15">D42</f>
        <v>0</v>
      </c>
      <c r="E41" s="189">
        <f t="shared" si="15"/>
        <v>5000</v>
      </c>
    </row>
    <row r="42" spans="1:8">
      <c r="A42" s="196" t="s">
        <v>211</v>
      </c>
      <c r="B42" s="193" t="s">
        <v>126</v>
      </c>
      <c r="C42" s="194">
        <v>5000</v>
      </c>
      <c r="D42" s="194">
        <v>0</v>
      </c>
      <c r="E42" s="194">
        <f>C42+D42</f>
        <v>5000</v>
      </c>
    </row>
    <row r="43" spans="1:8" ht="39">
      <c r="A43" s="190">
        <v>7</v>
      </c>
      <c r="B43" s="198" t="s">
        <v>105</v>
      </c>
      <c r="C43" s="189">
        <f t="shared" ref="C43" si="16">C44</f>
        <v>1000</v>
      </c>
      <c r="D43" s="189">
        <f t="shared" ref="D43:E43" si="17">D44</f>
        <v>0</v>
      </c>
      <c r="E43" s="189">
        <f t="shared" si="17"/>
        <v>1000</v>
      </c>
    </row>
    <row r="44" spans="1:8" ht="26.25">
      <c r="A44" s="199" t="s">
        <v>212</v>
      </c>
      <c r="B44" s="200" t="s">
        <v>127</v>
      </c>
      <c r="C44" s="194">
        <v>1000</v>
      </c>
      <c r="D44" s="194">
        <v>0</v>
      </c>
      <c r="E44" s="194">
        <f>C44+D44</f>
        <v>1000</v>
      </c>
    </row>
  </sheetData>
  <mergeCells count="5">
    <mergeCell ref="A2:E2"/>
    <mergeCell ref="A5:E5"/>
    <mergeCell ref="A7:E7"/>
    <mergeCell ref="A25:E25"/>
    <mergeCell ref="A3:E3"/>
  </mergeCells>
  <pageMargins left="0.7" right="0.7" top="0.75" bottom="0.75" header="0.3" footer="0.3"/>
  <pageSetup paperSize="9" scale="81" fitToHeight="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D12"/>
  <sheetViews>
    <sheetView zoomScaleNormal="100" workbookViewId="0">
      <selection activeCell="A3" sqref="A3:D4"/>
    </sheetView>
  </sheetViews>
  <sheetFormatPr defaultColWidth="9.140625" defaultRowHeight="15"/>
  <cols>
    <col min="1" max="1" width="39.140625" style="85" customWidth="1"/>
    <col min="2" max="4" width="14" style="85" customWidth="1"/>
    <col min="5" max="16384" width="9.140625" style="85"/>
  </cols>
  <sheetData>
    <row r="1" spans="1:4">
      <c r="A1" s="120" t="s">
        <v>23</v>
      </c>
    </row>
    <row r="2" spans="1:4" ht="25.5" customHeight="1">
      <c r="A2" s="289" t="s">
        <v>57</v>
      </c>
      <c r="B2" s="289"/>
      <c r="C2" s="289"/>
      <c r="D2" s="289"/>
    </row>
    <row r="3" spans="1:4" ht="15" customHeight="1">
      <c r="A3" s="285" t="s">
        <v>281</v>
      </c>
      <c r="B3" s="285"/>
      <c r="C3" s="285"/>
      <c r="D3" s="285"/>
    </row>
    <row r="4" spans="1:4" ht="18.75" customHeight="1">
      <c r="A4" s="285"/>
      <c r="B4" s="285"/>
      <c r="C4" s="285"/>
      <c r="D4" s="285"/>
    </row>
    <row r="5" spans="1:4" ht="18.75">
      <c r="A5" s="90"/>
      <c r="B5" s="90"/>
      <c r="C5" s="91"/>
      <c r="D5" s="91"/>
    </row>
    <row r="6" spans="1:4" ht="15.75">
      <c r="A6" s="278" t="s">
        <v>18</v>
      </c>
      <c r="B6" s="290"/>
      <c r="C6" s="290"/>
      <c r="D6" s="290"/>
    </row>
    <row r="7" spans="1:4">
      <c r="A7" s="109"/>
      <c r="B7" s="109"/>
      <c r="C7" s="110"/>
      <c r="D7" s="110"/>
    </row>
    <row r="8" spans="1:4" ht="30">
      <c r="A8" s="121" t="s">
        <v>62</v>
      </c>
      <c r="B8" s="95" t="s">
        <v>177</v>
      </c>
      <c r="C8" s="95" t="s">
        <v>92</v>
      </c>
      <c r="D8" s="95" t="s">
        <v>173</v>
      </c>
    </row>
    <row r="9" spans="1:4" ht="15.75" customHeight="1">
      <c r="A9" s="49" t="s">
        <v>19</v>
      </c>
      <c r="B9" s="102">
        <f t="shared" ref="B9:B11" si="0">B10</f>
        <v>6163300</v>
      </c>
      <c r="C9" s="122">
        <f t="shared" ref="C9:D9" si="1">C10</f>
        <v>-183300</v>
      </c>
      <c r="D9" s="123">
        <f t="shared" si="1"/>
        <v>5980000</v>
      </c>
    </row>
    <row r="10" spans="1:4" ht="15.75" customHeight="1">
      <c r="A10" s="124" t="s">
        <v>53</v>
      </c>
      <c r="B10" s="102">
        <f t="shared" si="0"/>
        <v>6163300</v>
      </c>
      <c r="C10" s="122">
        <f t="shared" ref="C10:D10" si="2">C11</f>
        <v>-183300</v>
      </c>
      <c r="D10" s="123">
        <f t="shared" si="2"/>
        <v>5980000</v>
      </c>
    </row>
    <row r="11" spans="1:4">
      <c r="A11" s="125" t="s">
        <v>54</v>
      </c>
      <c r="B11" s="102">
        <f t="shared" si="0"/>
        <v>6163300</v>
      </c>
      <c r="C11" s="123">
        <f>C12</f>
        <v>-183300</v>
      </c>
      <c r="D11" s="123">
        <f>D12</f>
        <v>5980000</v>
      </c>
    </row>
    <row r="12" spans="1:4">
      <c r="A12" s="125" t="s">
        <v>55</v>
      </c>
      <c r="B12" s="126">
        <v>6163300</v>
      </c>
      <c r="C12" s="123">
        <f>' Račun prihoda i rashoda'!E26</f>
        <v>-183300</v>
      </c>
      <c r="D12" s="123">
        <f>B12+C12</f>
        <v>5980000</v>
      </c>
    </row>
  </sheetData>
  <mergeCells count="3">
    <mergeCell ref="A2:D2"/>
    <mergeCell ref="A6:D6"/>
    <mergeCell ref="A3:D4"/>
  </mergeCells>
  <pageMargins left="0.70866141732283472" right="0.70866141732283472" top="0.74803149606299213" bottom="0.74803149606299213" header="0.31496062992125984" footer="0.31496062992125984"/>
  <pageSetup paperSize="9"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R49"/>
  <sheetViews>
    <sheetView topLeftCell="A25" zoomScaleNormal="100" workbookViewId="0">
      <selection activeCell="L46" sqref="L46"/>
    </sheetView>
  </sheetViews>
  <sheetFormatPr defaultRowHeight="15"/>
  <cols>
    <col min="1" max="1" width="7.5703125" customWidth="1"/>
    <col min="2" max="2" width="8.7109375" bestFit="1" customWidth="1"/>
    <col min="3" max="3" width="5.42578125" customWidth="1"/>
    <col min="4" max="4" width="25.28515625" customWidth="1"/>
    <col min="5" max="5" width="15.85546875" customWidth="1"/>
    <col min="6" max="6" width="15.7109375" customWidth="1"/>
    <col min="7" max="7" width="14.7109375" customWidth="1"/>
    <col min="8" max="8" width="11.42578125" customWidth="1"/>
  </cols>
  <sheetData>
    <row r="1" spans="1:10">
      <c r="A1" s="9" t="s">
        <v>23</v>
      </c>
    </row>
    <row r="2" spans="1:10">
      <c r="A2" s="304" t="s">
        <v>58</v>
      </c>
      <c r="B2" s="304"/>
      <c r="C2" s="304"/>
      <c r="D2" s="304"/>
      <c r="E2" s="304"/>
      <c r="F2" s="304"/>
      <c r="G2" s="304"/>
      <c r="H2" s="304"/>
    </row>
    <row r="3" spans="1:10" ht="14.25" customHeight="1">
      <c r="A3" s="305" t="s">
        <v>282</v>
      </c>
      <c r="B3" s="305"/>
      <c r="C3" s="305"/>
      <c r="D3" s="305"/>
      <c r="E3" s="305"/>
      <c r="F3" s="305"/>
      <c r="G3" s="305"/>
      <c r="H3" s="305"/>
    </row>
    <row r="4" spans="1:10" ht="32.25" customHeight="1">
      <c r="A4" s="305"/>
      <c r="B4" s="305"/>
      <c r="C4" s="305"/>
      <c r="D4" s="305"/>
      <c r="E4" s="305"/>
      <c r="F4" s="305"/>
      <c r="G4" s="305"/>
      <c r="H4" s="305"/>
    </row>
    <row r="5" spans="1:10" ht="13.5" customHeight="1">
      <c r="A5" s="4"/>
      <c r="B5" s="4"/>
      <c r="C5" s="4"/>
      <c r="D5" s="4"/>
      <c r="E5" s="4"/>
      <c r="F5" s="4"/>
      <c r="G5" s="4"/>
    </row>
    <row r="6" spans="1:10" ht="18.75" customHeight="1">
      <c r="A6" s="265" t="s">
        <v>106</v>
      </c>
      <c r="B6" s="265"/>
      <c r="C6" s="265"/>
      <c r="D6" s="265"/>
      <c r="E6" s="265"/>
      <c r="F6" s="265"/>
      <c r="G6" s="265"/>
      <c r="H6" s="265"/>
      <c r="I6" s="265"/>
      <c r="J6" s="265"/>
    </row>
    <row r="7" spans="1:10" ht="18.75" customHeight="1">
      <c r="A7" s="11"/>
      <c r="B7" s="11"/>
      <c r="C7" s="11"/>
      <c r="D7" s="11"/>
      <c r="E7" s="11"/>
      <c r="F7" s="50"/>
      <c r="G7" s="50"/>
    </row>
    <row r="8" spans="1:10" ht="30" customHeight="1">
      <c r="A8" s="67" t="s">
        <v>7</v>
      </c>
      <c r="B8" s="68" t="s">
        <v>8</v>
      </c>
      <c r="C8" s="306" t="s">
        <v>34</v>
      </c>
      <c r="D8" s="307"/>
      <c r="E8" s="308"/>
      <c r="F8" s="48" t="s">
        <v>177</v>
      </c>
      <c r="G8" s="48" t="s">
        <v>92</v>
      </c>
      <c r="H8" s="48" t="s">
        <v>173</v>
      </c>
    </row>
    <row r="9" spans="1:10" ht="18.75" customHeight="1">
      <c r="A9" s="69"/>
      <c r="B9" s="70"/>
      <c r="C9" s="309" t="s">
        <v>107</v>
      </c>
      <c r="D9" s="310"/>
      <c r="E9" s="311"/>
      <c r="F9" s="75">
        <v>0</v>
      </c>
      <c r="G9" s="75">
        <v>0</v>
      </c>
      <c r="H9" s="75">
        <v>0</v>
      </c>
    </row>
    <row r="10" spans="1:10" ht="18.75" customHeight="1">
      <c r="A10" s="72">
        <v>8</v>
      </c>
      <c r="B10" s="72"/>
      <c r="C10" s="312" t="s">
        <v>20</v>
      </c>
      <c r="D10" s="313"/>
      <c r="E10" s="314"/>
      <c r="F10" s="76">
        <v>0</v>
      </c>
      <c r="G10" s="76">
        <v>0</v>
      </c>
      <c r="H10" s="76">
        <v>0</v>
      </c>
    </row>
    <row r="11" spans="1:10" ht="18.75" customHeight="1">
      <c r="A11" s="72"/>
      <c r="B11" s="72">
        <v>84</v>
      </c>
      <c r="C11" s="315" t="s">
        <v>108</v>
      </c>
      <c r="D11" s="316"/>
      <c r="E11" s="317"/>
      <c r="F11" s="76">
        <v>0</v>
      </c>
      <c r="G11" s="76">
        <v>0</v>
      </c>
      <c r="H11" s="76">
        <v>0</v>
      </c>
    </row>
    <row r="12" spans="1:10" ht="18.75" customHeight="1">
      <c r="A12" s="72"/>
      <c r="B12" s="72"/>
      <c r="C12" s="309" t="s">
        <v>109</v>
      </c>
      <c r="D12" s="310"/>
      <c r="E12" s="311"/>
      <c r="F12" s="76">
        <v>0</v>
      </c>
      <c r="G12" s="76">
        <v>0</v>
      </c>
      <c r="H12" s="76">
        <v>0</v>
      </c>
    </row>
    <row r="13" spans="1:10" ht="18.75" customHeight="1">
      <c r="A13" s="77">
        <v>5</v>
      </c>
      <c r="B13" s="77"/>
      <c r="C13" s="312" t="s">
        <v>21</v>
      </c>
      <c r="D13" s="313"/>
      <c r="E13" s="314"/>
      <c r="F13" s="78">
        <v>0</v>
      </c>
      <c r="G13" s="76">
        <v>0</v>
      </c>
      <c r="H13" s="76">
        <v>0</v>
      </c>
    </row>
    <row r="14" spans="1:10" ht="18.75" customHeight="1">
      <c r="A14" s="73"/>
      <c r="B14" s="72">
        <v>54</v>
      </c>
      <c r="C14" s="315" t="s">
        <v>110</v>
      </c>
      <c r="D14" s="316"/>
      <c r="E14" s="317"/>
      <c r="F14" s="74">
        <v>0</v>
      </c>
      <c r="G14" s="74">
        <v>0</v>
      </c>
      <c r="H14" s="74">
        <v>0</v>
      </c>
    </row>
    <row r="15" spans="1:10" ht="18.75" customHeight="1">
      <c r="A15" s="54"/>
      <c r="B15" s="54"/>
      <c r="C15" s="54"/>
      <c r="D15" s="9"/>
      <c r="E15" s="9"/>
      <c r="F15" s="51"/>
      <c r="G15" s="51"/>
      <c r="H15" s="51"/>
    </row>
    <row r="16" spans="1:10" ht="18.75" customHeight="1">
      <c r="A16" s="265" t="s">
        <v>111</v>
      </c>
      <c r="B16" s="265"/>
      <c r="C16" s="265"/>
      <c r="D16" s="265"/>
      <c r="E16" s="265"/>
      <c r="F16" s="265"/>
      <c r="G16" s="265"/>
      <c r="H16" s="265"/>
    </row>
    <row r="17" spans="1:11" ht="18.75" customHeight="1">
      <c r="A17" s="12"/>
      <c r="B17" s="12"/>
      <c r="C17" s="12"/>
      <c r="D17" s="12"/>
      <c r="E17" s="12"/>
      <c r="F17" s="12"/>
      <c r="G17" s="12"/>
      <c r="H17" s="12"/>
    </row>
    <row r="18" spans="1:11" ht="30.75" customHeight="1">
      <c r="A18" s="79" t="s">
        <v>9</v>
      </c>
      <c r="B18" s="322" t="s">
        <v>34</v>
      </c>
      <c r="C18" s="322"/>
      <c r="D18" s="322"/>
      <c r="E18" s="322"/>
      <c r="F18" s="48" t="s">
        <v>177</v>
      </c>
      <c r="G18" s="48" t="s">
        <v>92</v>
      </c>
      <c r="H18" s="48" t="s">
        <v>173</v>
      </c>
    </row>
    <row r="19" spans="1:11" ht="18.75" customHeight="1">
      <c r="A19" s="69"/>
      <c r="B19" s="309" t="s">
        <v>107</v>
      </c>
      <c r="C19" s="310"/>
      <c r="D19" s="310"/>
      <c r="E19" s="311"/>
      <c r="F19" s="75">
        <v>0</v>
      </c>
      <c r="G19" s="75">
        <v>0</v>
      </c>
      <c r="H19" s="75">
        <v>0</v>
      </c>
    </row>
    <row r="20" spans="1:11" ht="18.75" customHeight="1">
      <c r="A20" s="72">
        <v>8</v>
      </c>
      <c r="B20" s="312" t="s">
        <v>108</v>
      </c>
      <c r="C20" s="313"/>
      <c r="D20" s="313"/>
      <c r="E20" s="314"/>
      <c r="F20" s="76">
        <v>0</v>
      </c>
      <c r="G20" s="76">
        <v>0</v>
      </c>
      <c r="H20" s="76">
        <v>0</v>
      </c>
    </row>
    <row r="21" spans="1:11" ht="18.75" customHeight="1">
      <c r="A21" s="72"/>
      <c r="B21" s="309" t="s">
        <v>109</v>
      </c>
      <c r="C21" s="310"/>
      <c r="D21" s="310"/>
      <c r="E21" s="311"/>
      <c r="F21" s="78">
        <v>0</v>
      </c>
      <c r="G21" s="76">
        <v>0</v>
      </c>
      <c r="H21" s="76">
        <v>0</v>
      </c>
    </row>
    <row r="22" spans="1:11" ht="18.75" customHeight="1">
      <c r="A22" s="77"/>
      <c r="B22" s="312" t="s">
        <v>21</v>
      </c>
      <c r="C22" s="313"/>
      <c r="D22" s="313"/>
      <c r="E22" s="314"/>
      <c r="F22" s="78">
        <v>0</v>
      </c>
      <c r="G22" s="76">
        <v>0</v>
      </c>
      <c r="H22" s="76">
        <v>0</v>
      </c>
    </row>
    <row r="23" spans="1:11" ht="18.75" customHeight="1">
      <c r="A23" s="185" t="s">
        <v>205</v>
      </c>
      <c r="B23" s="318" t="s">
        <v>100</v>
      </c>
      <c r="C23" s="319"/>
      <c r="D23" s="319"/>
      <c r="E23" s="320"/>
      <c r="F23" s="78">
        <v>0</v>
      </c>
      <c r="G23" s="76">
        <v>0</v>
      </c>
      <c r="H23" s="76">
        <v>0</v>
      </c>
    </row>
    <row r="24" spans="1:11" ht="18.75" customHeight="1">
      <c r="A24" s="185" t="s">
        <v>209</v>
      </c>
      <c r="B24" s="318" t="s">
        <v>123</v>
      </c>
      <c r="C24" s="319"/>
      <c r="D24" s="319"/>
      <c r="E24" s="320"/>
      <c r="F24" s="78">
        <v>0</v>
      </c>
      <c r="G24" s="76">
        <v>0</v>
      </c>
      <c r="H24" s="76">
        <v>0</v>
      </c>
    </row>
    <row r="25" spans="1:11" ht="18.75" customHeight="1">
      <c r="A25" s="185" t="s">
        <v>210</v>
      </c>
      <c r="B25" s="318" t="s">
        <v>124</v>
      </c>
      <c r="C25" s="319"/>
      <c r="D25" s="319"/>
      <c r="E25" s="320"/>
      <c r="F25" s="78">
        <v>0</v>
      </c>
      <c r="G25" s="76">
        <v>0</v>
      </c>
      <c r="H25" s="76">
        <v>0</v>
      </c>
    </row>
    <row r="26" spans="1:11" ht="18.75" customHeight="1">
      <c r="A26" s="185" t="s">
        <v>206</v>
      </c>
      <c r="B26" s="318" t="s">
        <v>103</v>
      </c>
      <c r="C26" s="319"/>
      <c r="D26" s="319"/>
      <c r="E26" s="320"/>
      <c r="F26" s="78">
        <v>0</v>
      </c>
      <c r="G26" s="76">
        <v>0</v>
      </c>
      <c r="H26" s="76">
        <v>0</v>
      </c>
    </row>
    <row r="27" spans="1:11" ht="18.75" customHeight="1">
      <c r="A27" s="185" t="s">
        <v>203</v>
      </c>
      <c r="B27" s="318" t="s">
        <v>125</v>
      </c>
      <c r="C27" s="319"/>
      <c r="D27" s="319"/>
      <c r="E27" s="320"/>
      <c r="F27" s="78">
        <v>0</v>
      </c>
      <c r="G27" s="76">
        <v>0</v>
      </c>
      <c r="H27" s="76">
        <v>0</v>
      </c>
    </row>
    <row r="28" spans="1:11" ht="18.75" customHeight="1">
      <c r="A28" s="185" t="s">
        <v>211</v>
      </c>
      <c r="B28" s="318" t="s">
        <v>126</v>
      </c>
      <c r="C28" s="319"/>
      <c r="D28" s="319"/>
      <c r="E28" s="320"/>
      <c r="F28" s="78">
        <v>0</v>
      </c>
      <c r="G28" s="76">
        <v>0</v>
      </c>
      <c r="H28" s="76">
        <v>0</v>
      </c>
    </row>
    <row r="29" spans="1:11" ht="18.75" customHeight="1">
      <c r="A29" s="185" t="s">
        <v>212</v>
      </c>
      <c r="B29" s="318" t="s">
        <v>127</v>
      </c>
      <c r="C29" s="319"/>
      <c r="D29" s="319"/>
      <c r="E29" s="320"/>
      <c r="F29" s="78">
        <v>0</v>
      </c>
      <c r="G29" s="76">
        <v>0</v>
      </c>
      <c r="H29" s="76">
        <v>0</v>
      </c>
    </row>
    <row r="30" spans="1:11" ht="6" customHeight="1">
      <c r="A30" s="80"/>
      <c r="B30" s="81"/>
      <c r="C30" s="81"/>
      <c r="D30" s="81"/>
      <c r="E30" s="81"/>
      <c r="F30" s="82"/>
      <c r="G30" s="82"/>
      <c r="H30" s="82"/>
    </row>
    <row r="31" spans="1:11" ht="12.75" customHeight="1">
      <c r="A31" s="304" t="s">
        <v>60</v>
      </c>
      <c r="B31" s="304"/>
      <c r="C31" s="304"/>
      <c r="D31" s="304"/>
      <c r="E31" s="304"/>
      <c r="F31" s="304"/>
      <c r="G31" s="304"/>
      <c r="H31" s="304"/>
      <c r="I31" s="5"/>
      <c r="J31" s="5"/>
      <c r="K31" s="5"/>
    </row>
    <row r="32" spans="1:11" ht="13.5" customHeight="1">
      <c r="A32" s="305" t="s">
        <v>283</v>
      </c>
      <c r="B32" s="305"/>
      <c r="C32" s="305"/>
      <c r="D32" s="305"/>
      <c r="E32" s="305"/>
      <c r="F32" s="305"/>
      <c r="G32" s="305"/>
      <c r="H32" s="305"/>
    </row>
    <row r="33" spans="1:18" ht="21" customHeight="1">
      <c r="A33" s="305"/>
      <c r="B33" s="305"/>
      <c r="C33" s="305"/>
      <c r="D33" s="305"/>
      <c r="E33" s="305"/>
      <c r="F33" s="305"/>
      <c r="G33" s="305"/>
      <c r="H33" s="305"/>
    </row>
    <row r="34" spans="1:18" ht="18" customHeight="1">
      <c r="A34" s="4"/>
      <c r="B34" s="4"/>
      <c r="C34" s="4"/>
      <c r="D34" s="4"/>
      <c r="E34" s="4"/>
      <c r="F34" s="4"/>
      <c r="G34" s="4"/>
    </row>
    <row r="35" spans="1:18" ht="18" customHeight="1">
      <c r="A35" s="265" t="s">
        <v>33</v>
      </c>
      <c r="B35" s="265"/>
      <c r="C35" s="265"/>
      <c r="D35" s="265"/>
      <c r="E35" s="265"/>
      <c r="F35" s="265"/>
      <c r="G35" s="265"/>
      <c r="H35" s="265"/>
      <c r="I35" s="321"/>
      <c r="J35" s="321"/>
      <c r="K35" s="321"/>
      <c r="L35" s="321"/>
      <c r="M35" s="321"/>
      <c r="N35" s="321"/>
      <c r="O35" s="321"/>
      <c r="P35" s="321"/>
      <c r="Q35" s="321"/>
      <c r="R35" s="321"/>
    </row>
    <row r="37" spans="1:18" ht="38.25" customHeight="1">
      <c r="A37" s="294" t="s">
        <v>61</v>
      </c>
      <c r="B37" s="295"/>
      <c r="C37" s="295"/>
      <c r="D37" s="295"/>
      <c r="E37" s="296"/>
      <c r="F37" s="95" t="s">
        <v>177</v>
      </c>
      <c r="G37" s="95" t="s">
        <v>92</v>
      </c>
      <c r="H37" s="95" t="s">
        <v>173</v>
      </c>
    </row>
    <row r="38" spans="1:18" ht="34.5" customHeight="1">
      <c r="A38" s="297" t="s">
        <v>112</v>
      </c>
      <c r="B38" s="298"/>
      <c r="C38" s="298"/>
      <c r="D38" s="298"/>
      <c r="E38" s="299"/>
      <c r="F38" s="177">
        <f t="shared" ref="F38:H39" si="0">F39</f>
        <v>17000</v>
      </c>
      <c r="G38" s="177">
        <f t="shared" si="0"/>
        <v>0</v>
      </c>
      <c r="H38" s="177">
        <f t="shared" si="0"/>
        <v>-303175.67999999999</v>
      </c>
    </row>
    <row r="39" spans="1:18">
      <c r="A39" s="206">
        <v>9</v>
      </c>
      <c r="B39" s="207"/>
      <c r="C39" s="208" t="s">
        <v>87</v>
      </c>
      <c r="D39" s="209"/>
      <c r="E39" s="209"/>
      <c r="F39" s="174">
        <f t="shared" si="0"/>
        <v>17000</v>
      </c>
      <c r="G39" s="174">
        <v>0</v>
      </c>
      <c r="H39" s="174">
        <f t="shared" si="0"/>
        <v>-303175.67999999999</v>
      </c>
    </row>
    <row r="40" spans="1:18">
      <c r="A40" s="206">
        <v>92</v>
      </c>
      <c r="B40" s="207"/>
      <c r="C40" s="210" t="s">
        <v>88</v>
      </c>
      <c r="D40" s="209"/>
      <c r="E40" s="209"/>
      <c r="F40" s="174">
        <f>F41-F47</f>
        <v>17000</v>
      </c>
      <c r="G40" s="174"/>
      <c r="H40" s="174">
        <f>H41-H45</f>
        <v>-303175.67999999999</v>
      </c>
    </row>
    <row r="41" spans="1:18">
      <c r="A41" s="211">
        <v>9221</v>
      </c>
      <c r="B41" s="212"/>
      <c r="C41" s="209" t="s">
        <v>89</v>
      </c>
      <c r="D41" s="209"/>
      <c r="E41" s="209"/>
      <c r="F41" s="213">
        <f>F42+F44+F43</f>
        <v>17000</v>
      </c>
      <c r="G41" s="213">
        <f>G42+G44+G43</f>
        <v>-3300</v>
      </c>
      <c r="H41" s="213">
        <f>F41+G41</f>
        <v>13700</v>
      </c>
    </row>
    <row r="42" spans="1:18">
      <c r="A42" s="206"/>
      <c r="B42" s="214" t="s">
        <v>207</v>
      </c>
      <c r="C42" s="291" t="s">
        <v>130</v>
      </c>
      <c r="D42" s="292"/>
      <c r="E42" s="293"/>
      <c r="F42" s="174">
        <v>5000</v>
      </c>
      <c r="G42" s="174">
        <v>7162</v>
      </c>
      <c r="H42" s="174">
        <f>G42+F42</f>
        <v>12162</v>
      </c>
    </row>
    <row r="43" spans="1:18">
      <c r="A43" s="206"/>
      <c r="B43" s="214" t="s">
        <v>213</v>
      </c>
      <c r="C43" s="233" t="s">
        <v>260</v>
      </c>
      <c r="D43" s="234"/>
      <c r="E43" s="235"/>
      <c r="F43" s="174">
        <v>9000</v>
      </c>
      <c r="G43" s="174">
        <v>-9000</v>
      </c>
      <c r="H43" s="174">
        <v>0</v>
      </c>
    </row>
    <row r="44" spans="1:18">
      <c r="A44" s="206"/>
      <c r="B44" s="214" t="s">
        <v>208</v>
      </c>
      <c r="C44" s="291" t="s">
        <v>131</v>
      </c>
      <c r="D44" s="292"/>
      <c r="E44" s="293"/>
      <c r="F44" s="174">
        <v>3000</v>
      </c>
      <c r="G44" s="174">
        <v>-1462</v>
      </c>
      <c r="H44" s="174">
        <f>G44+F44</f>
        <v>1538</v>
      </c>
    </row>
    <row r="45" spans="1:18">
      <c r="A45" s="215">
        <v>9222</v>
      </c>
      <c r="B45" s="216"/>
      <c r="C45" s="217" t="s">
        <v>90</v>
      </c>
      <c r="D45" s="209"/>
      <c r="E45" s="209"/>
      <c r="F45" s="213">
        <f>F47</f>
        <v>0</v>
      </c>
      <c r="G45" s="213">
        <f>G46+G47</f>
        <v>316875.68</v>
      </c>
      <c r="H45" s="213">
        <f>H47+H46</f>
        <v>316875.68</v>
      </c>
    </row>
    <row r="46" spans="1:18">
      <c r="A46" s="215"/>
      <c r="B46" s="214" t="s">
        <v>205</v>
      </c>
      <c r="C46" s="301" t="s">
        <v>100</v>
      </c>
      <c r="D46" s="302"/>
      <c r="E46" s="303"/>
      <c r="F46" s="213"/>
      <c r="G46" s="174">
        <v>308972.36</v>
      </c>
      <c r="H46" s="174">
        <f>G46</f>
        <v>308972.36</v>
      </c>
    </row>
    <row r="47" spans="1:18">
      <c r="A47" s="218"/>
      <c r="B47" s="214" t="s">
        <v>206</v>
      </c>
      <c r="C47" s="301" t="s">
        <v>103</v>
      </c>
      <c r="D47" s="302"/>
      <c r="E47" s="303"/>
      <c r="F47" s="174">
        <v>0</v>
      </c>
      <c r="G47" s="174">
        <v>7903.32</v>
      </c>
      <c r="H47" s="174">
        <f>G47</f>
        <v>7903.32</v>
      </c>
    </row>
    <row r="48" spans="1:18" ht="31.5" customHeight="1">
      <c r="A48" s="257" t="s">
        <v>214</v>
      </c>
      <c r="B48" s="300"/>
      <c r="C48" s="300"/>
      <c r="D48" s="300"/>
      <c r="E48" s="300"/>
      <c r="F48" s="176">
        <f>F38</f>
        <v>17000</v>
      </c>
      <c r="G48" s="176">
        <f>G39</f>
        <v>0</v>
      </c>
      <c r="H48" s="176">
        <f>H39</f>
        <v>-303175.67999999999</v>
      </c>
    </row>
    <row r="49" spans="1:8">
      <c r="A49" s="55"/>
      <c r="B49" s="52"/>
      <c r="C49" s="52"/>
      <c r="D49" s="52"/>
      <c r="E49" s="52"/>
      <c r="F49" s="52"/>
      <c r="G49" s="53"/>
      <c r="H49" s="53"/>
    </row>
  </sheetData>
  <mergeCells count="35">
    <mergeCell ref="I6:J6"/>
    <mergeCell ref="I35:R35"/>
    <mergeCell ref="A35:H35"/>
    <mergeCell ref="A32:H33"/>
    <mergeCell ref="B27:E27"/>
    <mergeCell ref="B28:E28"/>
    <mergeCell ref="B29:E29"/>
    <mergeCell ref="B18:E18"/>
    <mergeCell ref="B19:E19"/>
    <mergeCell ref="B20:E20"/>
    <mergeCell ref="B21:E21"/>
    <mergeCell ref="B22:E22"/>
    <mergeCell ref="B23:E23"/>
    <mergeCell ref="B24:E24"/>
    <mergeCell ref="B25:E25"/>
    <mergeCell ref="A2:H2"/>
    <mergeCell ref="A31:H31"/>
    <mergeCell ref="A3:H4"/>
    <mergeCell ref="A6:H6"/>
    <mergeCell ref="C8:E8"/>
    <mergeCell ref="C9:E9"/>
    <mergeCell ref="C10:E10"/>
    <mergeCell ref="C11:E11"/>
    <mergeCell ref="C12:E12"/>
    <mergeCell ref="C13:E13"/>
    <mergeCell ref="C14:E14"/>
    <mergeCell ref="A16:H16"/>
    <mergeCell ref="B26:E26"/>
    <mergeCell ref="C42:E42"/>
    <mergeCell ref="C44:E44"/>
    <mergeCell ref="A37:E37"/>
    <mergeCell ref="A38:E38"/>
    <mergeCell ref="A48:E48"/>
    <mergeCell ref="C47:E47"/>
    <mergeCell ref="C46:E46"/>
  </mergeCells>
  <pageMargins left="0.7" right="0.7" top="0.75" bottom="0.75" header="0.3" footer="0.3"/>
  <pageSetup paperSize="9" scale="8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2:G107"/>
  <sheetViews>
    <sheetView topLeftCell="A97" workbookViewId="0">
      <selection activeCell="L11" sqref="L11"/>
    </sheetView>
  </sheetViews>
  <sheetFormatPr defaultColWidth="8.85546875" defaultRowHeight="15"/>
  <cols>
    <col min="1" max="1" width="7.42578125" bestFit="1" customWidth="1"/>
    <col min="2" max="2" width="8.42578125" customWidth="1"/>
    <col min="3" max="3" width="8.140625" customWidth="1"/>
    <col min="4" max="4" width="30" customWidth="1"/>
    <col min="5" max="7" width="15" customWidth="1"/>
  </cols>
  <sheetData>
    <row r="2" spans="1:7" ht="15.75">
      <c r="A2" s="280" t="s">
        <v>22</v>
      </c>
      <c r="B2" s="280"/>
      <c r="C2" s="280"/>
      <c r="D2" s="280"/>
      <c r="E2" s="280"/>
    </row>
    <row r="3" spans="1:7" ht="15.75" customHeight="1">
      <c r="A3" s="304" t="s">
        <v>63</v>
      </c>
      <c r="B3" s="304"/>
      <c r="C3" s="304"/>
      <c r="D3" s="304"/>
      <c r="E3" s="304"/>
    </row>
    <row r="4" spans="1:7" ht="46.5" customHeight="1">
      <c r="A4" s="305" t="s">
        <v>284</v>
      </c>
      <c r="B4" s="305"/>
      <c r="C4" s="305"/>
      <c r="D4" s="305"/>
      <c r="E4" s="305"/>
      <c r="F4" s="305"/>
      <c r="G4" s="305"/>
    </row>
    <row r="5" spans="1:7" ht="30">
      <c r="A5" s="326" t="s">
        <v>24</v>
      </c>
      <c r="B5" s="326"/>
      <c r="C5" s="327"/>
      <c r="D5" s="128" t="s">
        <v>25</v>
      </c>
      <c r="E5" s="48" t="s">
        <v>177</v>
      </c>
      <c r="F5" s="48" t="s">
        <v>92</v>
      </c>
      <c r="G5" s="48" t="s">
        <v>173</v>
      </c>
    </row>
    <row r="6" spans="1:7" ht="30">
      <c r="A6" s="328" t="s">
        <v>132</v>
      </c>
      <c r="B6" s="329"/>
      <c r="C6" s="330"/>
      <c r="D6" s="129" t="s">
        <v>133</v>
      </c>
      <c r="E6" s="130">
        <f t="shared" ref="E6:G7" si="0">E7</f>
        <v>6163300</v>
      </c>
      <c r="F6" s="130">
        <f t="shared" si="0"/>
        <v>-183300</v>
      </c>
      <c r="G6" s="130">
        <f t="shared" si="0"/>
        <v>5980000</v>
      </c>
    </row>
    <row r="7" spans="1:7">
      <c r="A7" s="328" t="s">
        <v>134</v>
      </c>
      <c r="B7" s="329"/>
      <c r="C7" s="330"/>
      <c r="D7" s="129" t="s">
        <v>135</v>
      </c>
      <c r="E7" s="130">
        <f t="shared" si="0"/>
        <v>6163300</v>
      </c>
      <c r="F7" s="130">
        <f t="shared" si="0"/>
        <v>-183300</v>
      </c>
      <c r="G7" s="130">
        <f t="shared" si="0"/>
        <v>5980000</v>
      </c>
    </row>
    <row r="8" spans="1:7">
      <c r="A8" s="331">
        <v>46149</v>
      </c>
      <c r="B8" s="332"/>
      <c r="C8" s="333"/>
      <c r="D8" s="131" t="s">
        <v>136</v>
      </c>
      <c r="E8" s="132">
        <f t="shared" ref="E8:F8" si="1">SUM(E9:E18)</f>
        <v>6163300</v>
      </c>
      <c r="F8" s="132">
        <f t="shared" si="1"/>
        <v>-183300</v>
      </c>
      <c r="G8" s="132">
        <f t="shared" ref="G8:G13" si="2">E8+F8</f>
        <v>5980000</v>
      </c>
    </row>
    <row r="9" spans="1:7">
      <c r="A9" s="323" t="s">
        <v>184</v>
      </c>
      <c r="B9" s="324"/>
      <c r="C9" s="325"/>
      <c r="D9" s="133" t="s">
        <v>137</v>
      </c>
      <c r="E9" s="134">
        <f>E21+E61</f>
        <v>4797300</v>
      </c>
      <c r="F9" s="134">
        <f>F21+F61</f>
        <v>-180000</v>
      </c>
      <c r="G9" s="134">
        <f t="shared" si="2"/>
        <v>4617300</v>
      </c>
    </row>
    <row r="10" spans="1:7">
      <c r="A10" s="323" t="s">
        <v>185</v>
      </c>
      <c r="B10" s="324"/>
      <c r="C10" s="325"/>
      <c r="D10" s="133" t="s">
        <v>138</v>
      </c>
      <c r="E10" s="134">
        <f t="shared" ref="E10" si="3">E25</f>
        <v>15000</v>
      </c>
      <c r="F10" s="134">
        <f>F25</f>
        <v>0</v>
      </c>
      <c r="G10" s="134">
        <f t="shared" si="2"/>
        <v>15000</v>
      </c>
    </row>
    <row r="11" spans="1:7">
      <c r="A11" s="323" t="s">
        <v>186</v>
      </c>
      <c r="B11" s="324"/>
      <c r="C11" s="325"/>
      <c r="D11" s="133" t="s">
        <v>139</v>
      </c>
      <c r="E11" s="134">
        <f>E28+E53+E57+E73+E77+E81+E85+E101+E105</f>
        <v>1051000</v>
      </c>
      <c r="F11" s="134">
        <f>F28+F53+F57+F73+F77+F81+F85+F101+F105</f>
        <v>0</v>
      </c>
      <c r="G11" s="134">
        <f t="shared" si="2"/>
        <v>1051000</v>
      </c>
    </row>
    <row r="12" spans="1:7" ht="30">
      <c r="A12" s="323" t="s">
        <v>187</v>
      </c>
      <c r="B12" s="324"/>
      <c r="C12" s="325"/>
      <c r="D12" s="133" t="s">
        <v>140</v>
      </c>
      <c r="E12" s="134">
        <f t="shared" ref="E12" si="4">E34</f>
        <v>5000</v>
      </c>
      <c r="F12" s="134">
        <f>F34</f>
        <v>7162</v>
      </c>
      <c r="G12" s="134">
        <f t="shared" si="2"/>
        <v>12162</v>
      </c>
    </row>
    <row r="13" spans="1:7">
      <c r="A13" s="323" t="s">
        <v>188</v>
      </c>
      <c r="B13" s="324"/>
      <c r="C13" s="325"/>
      <c r="D13" s="133" t="s">
        <v>141</v>
      </c>
      <c r="E13" s="134">
        <f>E37+E88</f>
        <v>240000</v>
      </c>
      <c r="F13" s="134">
        <f>F37+F88</f>
        <v>0</v>
      </c>
      <c r="G13" s="134">
        <f t="shared" si="2"/>
        <v>240000</v>
      </c>
    </row>
    <row r="14" spans="1:7">
      <c r="A14" s="323" t="s">
        <v>189</v>
      </c>
      <c r="B14" s="324"/>
      <c r="C14" s="133"/>
      <c r="D14" s="133" t="s">
        <v>178</v>
      </c>
      <c r="E14" s="134">
        <f>E40</f>
        <v>9000</v>
      </c>
      <c r="F14" s="134">
        <f>F40</f>
        <v>-9000</v>
      </c>
      <c r="G14" s="134">
        <f>G40+F14</f>
        <v>-9000</v>
      </c>
    </row>
    <row r="15" spans="1:7">
      <c r="A15" s="323" t="s">
        <v>190</v>
      </c>
      <c r="B15" s="324"/>
      <c r="C15" s="325"/>
      <c r="D15" s="133" t="s">
        <v>142</v>
      </c>
      <c r="E15" s="134">
        <f>E43+E64+E95</f>
        <v>37000</v>
      </c>
      <c r="F15" s="134">
        <f>F43+F64+F95</f>
        <v>0</v>
      </c>
      <c r="G15" s="134">
        <f>G43+F15</f>
        <v>3000</v>
      </c>
    </row>
    <row r="16" spans="1:7">
      <c r="A16" s="323" t="s">
        <v>191</v>
      </c>
      <c r="B16" s="324"/>
      <c r="C16" s="325"/>
      <c r="D16" s="133" t="s">
        <v>143</v>
      </c>
      <c r="E16" s="134">
        <f t="shared" ref="E16" si="5">E69</f>
        <v>3000</v>
      </c>
      <c r="F16" s="134">
        <f>F69</f>
        <v>-1462</v>
      </c>
      <c r="G16" s="134">
        <f>E16+F16</f>
        <v>1538</v>
      </c>
    </row>
    <row r="17" spans="1:7">
      <c r="A17" s="323" t="s">
        <v>192</v>
      </c>
      <c r="B17" s="324"/>
      <c r="C17" s="325"/>
      <c r="D17" s="133" t="s">
        <v>144</v>
      </c>
      <c r="E17" s="134">
        <f>E46+E91</f>
        <v>5000</v>
      </c>
      <c r="F17" s="134">
        <v>0</v>
      </c>
      <c r="G17" s="134">
        <f>E17+F17</f>
        <v>5000</v>
      </c>
    </row>
    <row r="18" spans="1:7" ht="30">
      <c r="A18" s="323" t="s">
        <v>193</v>
      </c>
      <c r="B18" s="324"/>
      <c r="C18" s="325"/>
      <c r="D18" s="133" t="s">
        <v>145</v>
      </c>
      <c r="E18" s="134">
        <f>E49</f>
        <v>1000</v>
      </c>
      <c r="F18" s="134">
        <v>0</v>
      </c>
      <c r="G18" s="134">
        <f>E18-F18</f>
        <v>1000</v>
      </c>
    </row>
    <row r="19" spans="1:7" ht="30">
      <c r="A19" s="331" t="s">
        <v>44</v>
      </c>
      <c r="B19" s="332"/>
      <c r="C19" s="333"/>
      <c r="D19" s="131" t="s">
        <v>45</v>
      </c>
      <c r="E19" s="132">
        <f>E20+E52+E56+E60+E72+E76+E80+E84+E94+E100+E104</f>
        <v>6163300</v>
      </c>
      <c r="F19" s="132">
        <f>F20+F52+F56+F60+F72+F76+F80+F84+F94+F100+F104</f>
        <v>-183300</v>
      </c>
      <c r="G19" s="132">
        <f>G20+G52+G56+G60+G72+G76+G80+G84+G94+G100+G104</f>
        <v>5980000</v>
      </c>
    </row>
    <row r="20" spans="1:7" ht="30">
      <c r="A20" s="334" t="s">
        <v>146</v>
      </c>
      <c r="B20" s="335"/>
      <c r="C20" s="336"/>
      <c r="D20" s="135" t="s">
        <v>46</v>
      </c>
      <c r="E20" s="136">
        <f>E21+E25+E28+E40+E46+E49+E37+E43+E34</f>
        <v>5912200</v>
      </c>
      <c r="F20" s="136">
        <f>F21+F25+F28+F40+F46+F49+F37+F43+F34</f>
        <v>-196838</v>
      </c>
      <c r="G20" s="136">
        <f t="shared" ref="G20" si="6">G21+G25+G28+G40+G46+G49+G37+G43+G34</f>
        <v>5715362</v>
      </c>
    </row>
    <row r="21" spans="1:7">
      <c r="A21" s="343" t="s">
        <v>194</v>
      </c>
      <c r="B21" s="344"/>
      <c r="C21" s="345"/>
      <c r="D21" s="133" t="s">
        <v>137</v>
      </c>
      <c r="E21" s="134">
        <f>E22</f>
        <v>4795700</v>
      </c>
      <c r="F21" s="134">
        <f t="shared" ref="F21:G21" si="7">F22</f>
        <v>-180000</v>
      </c>
      <c r="G21" s="134">
        <f t="shared" si="7"/>
        <v>4615700</v>
      </c>
    </row>
    <row r="22" spans="1:7">
      <c r="A22" s="337">
        <v>3</v>
      </c>
      <c r="B22" s="338"/>
      <c r="C22" s="339"/>
      <c r="D22" s="137" t="s">
        <v>14</v>
      </c>
      <c r="E22" s="138">
        <f>SUM(E23+E24)</f>
        <v>4795700</v>
      </c>
      <c r="F22" s="138">
        <f t="shared" ref="F22" si="8">SUM(F23+F24)</f>
        <v>-180000</v>
      </c>
      <c r="G22" s="138">
        <f>SUM(G23+G24)</f>
        <v>4615700</v>
      </c>
    </row>
    <row r="23" spans="1:7">
      <c r="A23" s="139"/>
      <c r="B23" s="341">
        <v>31</v>
      </c>
      <c r="C23" s="342"/>
      <c r="D23" s="141" t="s">
        <v>15</v>
      </c>
      <c r="E23" s="143">
        <v>4795700</v>
      </c>
      <c r="F23" s="142">
        <v>-190000</v>
      </c>
      <c r="G23" s="142">
        <f>E23+F23</f>
        <v>4605700</v>
      </c>
    </row>
    <row r="24" spans="1:7">
      <c r="A24" s="139"/>
      <c r="B24" s="341">
        <v>32</v>
      </c>
      <c r="C24" s="342"/>
      <c r="D24" s="141" t="s">
        <v>26</v>
      </c>
      <c r="E24" s="143">
        <v>0</v>
      </c>
      <c r="F24" s="142">
        <v>10000</v>
      </c>
      <c r="G24" s="142">
        <f>E24+F24</f>
        <v>10000</v>
      </c>
    </row>
    <row r="25" spans="1:7">
      <c r="A25" s="323" t="s">
        <v>195</v>
      </c>
      <c r="B25" s="324"/>
      <c r="C25" s="325"/>
      <c r="D25" s="133" t="s">
        <v>138</v>
      </c>
      <c r="E25" s="144">
        <f t="shared" ref="E25:G26" si="9">E26</f>
        <v>15000</v>
      </c>
      <c r="F25" s="144">
        <f t="shared" si="9"/>
        <v>0</v>
      </c>
      <c r="G25" s="144">
        <f t="shared" si="9"/>
        <v>15000</v>
      </c>
    </row>
    <row r="26" spans="1:7">
      <c r="A26" s="337">
        <v>3</v>
      </c>
      <c r="B26" s="338"/>
      <c r="C26" s="339"/>
      <c r="D26" s="137" t="s">
        <v>14</v>
      </c>
      <c r="E26" s="138">
        <f t="shared" si="9"/>
        <v>15000</v>
      </c>
      <c r="F26" s="138">
        <f t="shared" si="9"/>
        <v>0</v>
      </c>
      <c r="G26" s="138">
        <f t="shared" si="9"/>
        <v>15000</v>
      </c>
    </row>
    <row r="27" spans="1:7">
      <c r="A27" s="139"/>
      <c r="B27" s="140">
        <v>32</v>
      </c>
      <c r="C27" s="145"/>
      <c r="D27" s="141" t="s">
        <v>26</v>
      </c>
      <c r="E27" s="143">
        <v>15000</v>
      </c>
      <c r="F27" s="142">
        <v>0</v>
      </c>
      <c r="G27" s="142">
        <f>E27+F27</f>
        <v>15000</v>
      </c>
    </row>
    <row r="28" spans="1:7">
      <c r="A28" s="323" t="s">
        <v>196</v>
      </c>
      <c r="B28" s="324"/>
      <c r="C28" s="325"/>
      <c r="D28" s="133" t="s">
        <v>139</v>
      </c>
      <c r="E28" s="134">
        <f>E29+E32</f>
        <v>859000</v>
      </c>
      <c r="F28" s="134">
        <f t="shared" ref="F28" si="10">F29</f>
        <v>-15000</v>
      </c>
      <c r="G28" s="134">
        <f>G29+G32</f>
        <v>844000</v>
      </c>
    </row>
    <row r="29" spans="1:7">
      <c r="A29" s="337">
        <v>3</v>
      </c>
      <c r="B29" s="338"/>
      <c r="C29" s="339"/>
      <c r="D29" s="137" t="s">
        <v>14</v>
      </c>
      <c r="E29" s="138">
        <f>E30+E31</f>
        <v>844000</v>
      </c>
      <c r="F29" s="138">
        <f>F30+F31</f>
        <v>-15000</v>
      </c>
      <c r="G29" s="138">
        <f>G30+G31</f>
        <v>829000</v>
      </c>
    </row>
    <row r="30" spans="1:7">
      <c r="A30" s="139"/>
      <c r="B30" s="140">
        <v>32</v>
      </c>
      <c r="C30" s="145"/>
      <c r="D30" s="141" t="s">
        <v>26</v>
      </c>
      <c r="E30" s="143">
        <v>842000</v>
      </c>
      <c r="F30" s="142">
        <v>-15000</v>
      </c>
      <c r="G30" s="142">
        <f>F30+E30</f>
        <v>827000</v>
      </c>
    </row>
    <row r="31" spans="1:7">
      <c r="A31" s="139"/>
      <c r="B31" s="140">
        <v>34</v>
      </c>
      <c r="C31" s="145"/>
      <c r="D31" s="141" t="s">
        <v>43</v>
      </c>
      <c r="E31" s="143">
        <v>2000</v>
      </c>
      <c r="F31" s="142">
        <v>0</v>
      </c>
      <c r="G31" s="142">
        <f>F31+E31</f>
        <v>2000</v>
      </c>
    </row>
    <row r="32" spans="1:7" ht="30">
      <c r="A32" s="337">
        <v>4</v>
      </c>
      <c r="B32" s="338"/>
      <c r="C32" s="339"/>
      <c r="D32" s="137" t="s">
        <v>51</v>
      </c>
      <c r="E32" s="148">
        <f>E33</f>
        <v>15000</v>
      </c>
      <c r="F32" s="148">
        <f t="shared" ref="F32:G32" si="11">F33</f>
        <v>0</v>
      </c>
      <c r="G32" s="148">
        <f t="shared" si="11"/>
        <v>15000</v>
      </c>
    </row>
    <row r="33" spans="1:7" ht="30">
      <c r="A33" s="340">
        <v>42</v>
      </c>
      <c r="B33" s="341"/>
      <c r="C33" s="342"/>
      <c r="D33" s="141" t="s">
        <v>32</v>
      </c>
      <c r="E33" s="142">
        <v>15000</v>
      </c>
      <c r="F33" s="142">
        <v>0</v>
      </c>
      <c r="G33" s="142">
        <f>E33+F33</f>
        <v>15000</v>
      </c>
    </row>
    <row r="34" spans="1:7" ht="30">
      <c r="A34" s="323" t="s">
        <v>197</v>
      </c>
      <c r="B34" s="324"/>
      <c r="C34" s="325"/>
      <c r="D34" s="133" t="s">
        <v>140</v>
      </c>
      <c r="E34" s="134">
        <f>E35</f>
        <v>5000</v>
      </c>
      <c r="F34" s="134">
        <f t="shared" ref="F34:G35" si="12">F35</f>
        <v>7162</v>
      </c>
      <c r="G34" s="134">
        <f t="shared" si="12"/>
        <v>12162</v>
      </c>
    </row>
    <row r="35" spans="1:7">
      <c r="A35" s="337">
        <v>3</v>
      </c>
      <c r="B35" s="338"/>
      <c r="C35" s="339"/>
      <c r="D35" s="137" t="s">
        <v>14</v>
      </c>
      <c r="E35" s="138">
        <f t="shared" ref="E35" si="13">E36</f>
        <v>5000</v>
      </c>
      <c r="F35" s="138">
        <f t="shared" si="12"/>
        <v>7162</v>
      </c>
      <c r="G35" s="138">
        <f t="shared" si="12"/>
        <v>12162</v>
      </c>
    </row>
    <row r="36" spans="1:7">
      <c r="A36" s="139"/>
      <c r="B36" s="140">
        <v>32</v>
      </c>
      <c r="C36" s="145"/>
      <c r="D36" s="141" t="s">
        <v>26</v>
      </c>
      <c r="E36" s="143">
        <v>5000</v>
      </c>
      <c r="F36" s="142">
        <v>7162</v>
      </c>
      <c r="G36" s="142">
        <f>E36+F36</f>
        <v>12162</v>
      </c>
    </row>
    <row r="37" spans="1:7">
      <c r="A37" s="323" t="s">
        <v>198</v>
      </c>
      <c r="B37" s="324"/>
      <c r="C37" s="325"/>
      <c r="D37" s="133" t="s">
        <v>141</v>
      </c>
      <c r="E37" s="134">
        <f t="shared" ref="E37:G38" si="14">E38</f>
        <v>220000</v>
      </c>
      <c r="F37" s="134">
        <f t="shared" si="14"/>
        <v>0</v>
      </c>
      <c r="G37" s="134">
        <f t="shared" si="14"/>
        <v>220000</v>
      </c>
    </row>
    <row r="38" spans="1:7">
      <c r="A38" s="337">
        <v>3</v>
      </c>
      <c r="B38" s="338"/>
      <c r="C38" s="339"/>
      <c r="D38" s="137" t="s">
        <v>14</v>
      </c>
      <c r="E38" s="138">
        <f t="shared" si="14"/>
        <v>220000</v>
      </c>
      <c r="F38" s="138">
        <f t="shared" si="14"/>
        <v>0</v>
      </c>
      <c r="G38" s="138">
        <f t="shared" si="14"/>
        <v>220000</v>
      </c>
    </row>
    <row r="39" spans="1:7">
      <c r="A39" s="139"/>
      <c r="B39" s="140">
        <v>32</v>
      </c>
      <c r="C39" s="145"/>
      <c r="D39" s="141" t="s">
        <v>26</v>
      </c>
      <c r="E39" s="142">
        <v>220000</v>
      </c>
      <c r="F39" s="142">
        <v>0</v>
      </c>
      <c r="G39" s="142">
        <f>F39+E39</f>
        <v>220000</v>
      </c>
    </row>
    <row r="40" spans="1:7">
      <c r="A40" s="323" t="s">
        <v>199</v>
      </c>
      <c r="B40" s="324"/>
      <c r="C40" s="325"/>
      <c r="D40" s="133" t="s">
        <v>178</v>
      </c>
      <c r="E40" s="134">
        <f t="shared" ref="E40:G41" si="15">E41</f>
        <v>9000</v>
      </c>
      <c r="F40" s="134">
        <f t="shared" si="15"/>
        <v>-9000</v>
      </c>
      <c r="G40" s="134">
        <f t="shared" si="15"/>
        <v>0</v>
      </c>
    </row>
    <row r="41" spans="1:7">
      <c r="A41" s="337">
        <v>3</v>
      </c>
      <c r="B41" s="338"/>
      <c r="C41" s="339"/>
      <c r="D41" s="137" t="s">
        <v>14</v>
      </c>
      <c r="E41" s="138">
        <f t="shared" si="15"/>
        <v>9000</v>
      </c>
      <c r="F41" s="138">
        <f t="shared" si="15"/>
        <v>-9000</v>
      </c>
      <c r="G41" s="138">
        <f t="shared" si="15"/>
        <v>0</v>
      </c>
    </row>
    <row r="42" spans="1:7">
      <c r="A42" s="139"/>
      <c r="B42" s="140">
        <v>32</v>
      </c>
      <c r="C42" s="145"/>
      <c r="D42" s="141" t="s">
        <v>26</v>
      </c>
      <c r="E42" s="143">
        <v>9000</v>
      </c>
      <c r="F42" s="142">
        <v>-9000</v>
      </c>
      <c r="G42" s="142">
        <f>E42+F42</f>
        <v>0</v>
      </c>
    </row>
    <row r="43" spans="1:7">
      <c r="A43" s="323" t="s">
        <v>200</v>
      </c>
      <c r="B43" s="324"/>
      <c r="C43" s="325"/>
      <c r="D43" s="133" t="s">
        <v>142</v>
      </c>
      <c r="E43" s="134">
        <f t="shared" ref="E43:G44" si="16">E44</f>
        <v>3000</v>
      </c>
      <c r="F43" s="134">
        <f t="shared" si="16"/>
        <v>0</v>
      </c>
      <c r="G43" s="134">
        <f t="shared" si="16"/>
        <v>3000</v>
      </c>
    </row>
    <row r="44" spans="1:7">
      <c r="A44" s="337">
        <v>3</v>
      </c>
      <c r="B44" s="338"/>
      <c r="C44" s="339"/>
      <c r="D44" s="137" t="s">
        <v>14</v>
      </c>
      <c r="E44" s="138">
        <f t="shared" si="16"/>
        <v>3000</v>
      </c>
      <c r="F44" s="138">
        <f t="shared" si="16"/>
        <v>0</v>
      </c>
      <c r="G44" s="138">
        <f t="shared" si="16"/>
        <v>3000</v>
      </c>
    </row>
    <row r="45" spans="1:7">
      <c r="A45" s="139"/>
      <c r="B45" s="140">
        <v>32</v>
      </c>
      <c r="C45" s="145"/>
      <c r="D45" s="141" t="s">
        <v>26</v>
      </c>
      <c r="E45" s="143">
        <v>3000</v>
      </c>
      <c r="F45" s="142">
        <v>0</v>
      </c>
      <c r="G45" s="142">
        <f>E45+F45</f>
        <v>3000</v>
      </c>
    </row>
    <row r="46" spans="1:7">
      <c r="A46" s="323" t="s">
        <v>201</v>
      </c>
      <c r="B46" s="324"/>
      <c r="C46" s="325"/>
      <c r="D46" s="133" t="s">
        <v>144</v>
      </c>
      <c r="E46" s="134">
        <f t="shared" ref="E46:G47" si="17">E47</f>
        <v>4500</v>
      </c>
      <c r="F46" s="134">
        <f t="shared" si="17"/>
        <v>0</v>
      </c>
      <c r="G46" s="134">
        <f t="shared" si="17"/>
        <v>4500</v>
      </c>
    </row>
    <row r="47" spans="1:7">
      <c r="A47" s="337">
        <v>3</v>
      </c>
      <c r="B47" s="338"/>
      <c r="C47" s="339"/>
      <c r="D47" s="137" t="s">
        <v>14</v>
      </c>
      <c r="E47" s="138">
        <f t="shared" si="17"/>
        <v>4500</v>
      </c>
      <c r="F47" s="138">
        <f t="shared" si="17"/>
        <v>0</v>
      </c>
      <c r="G47" s="138">
        <f t="shared" si="17"/>
        <v>4500</v>
      </c>
    </row>
    <row r="48" spans="1:7">
      <c r="A48" s="340">
        <v>32</v>
      </c>
      <c r="B48" s="341"/>
      <c r="C48" s="342"/>
      <c r="D48" s="141" t="s">
        <v>26</v>
      </c>
      <c r="E48" s="142">
        <v>4500</v>
      </c>
      <c r="F48" s="142">
        <v>0</v>
      </c>
      <c r="G48" s="142">
        <f>E48+F48</f>
        <v>4500</v>
      </c>
    </row>
    <row r="49" spans="1:7" ht="30">
      <c r="A49" s="323" t="s">
        <v>202</v>
      </c>
      <c r="B49" s="324"/>
      <c r="C49" s="325"/>
      <c r="D49" s="133" t="s">
        <v>145</v>
      </c>
      <c r="E49" s="134">
        <f t="shared" ref="E49:G50" si="18">E50</f>
        <v>1000</v>
      </c>
      <c r="F49" s="134">
        <f t="shared" si="18"/>
        <v>0</v>
      </c>
      <c r="G49" s="134">
        <f t="shared" si="18"/>
        <v>1000</v>
      </c>
    </row>
    <row r="50" spans="1:7">
      <c r="A50" s="337">
        <v>3</v>
      </c>
      <c r="B50" s="338"/>
      <c r="C50" s="339"/>
      <c r="D50" s="137" t="s">
        <v>14</v>
      </c>
      <c r="E50" s="138">
        <f t="shared" si="18"/>
        <v>1000</v>
      </c>
      <c r="F50" s="138">
        <f t="shared" si="18"/>
        <v>0</v>
      </c>
      <c r="G50" s="138">
        <f t="shared" si="18"/>
        <v>1000</v>
      </c>
    </row>
    <row r="51" spans="1:7">
      <c r="A51" s="340">
        <v>32</v>
      </c>
      <c r="B51" s="341"/>
      <c r="C51" s="342"/>
      <c r="D51" s="141" t="s">
        <v>26</v>
      </c>
      <c r="E51" s="142">
        <v>1000</v>
      </c>
      <c r="F51" s="142">
        <v>0</v>
      </c>
      <c r="G51" s="142">
        <f>E51+F51</f>
        <v>1000</v>
      </c>
    </row>
    <row r="52" spans="1:7">
      <c r="A52" s="346" t="s">
        <v>47</v>
      </c>
      <c r="B52" s="347"/>
      <c r="C52" s="348"/>
      <c r="D52" s="146" t="s">
        <v>48</v>
      </c>
      <c r="E52" s="147">
        <f t="shared" ref="E52:G54" si="19">E53</f>
        <v>21000</v>
      </c>
      <c r="F52" s="147">
        <f t="shared" si="19"/>
        <v>-400</v>
      </c>
      <c r="G52" s="147">
        <f t="shared" si="19"/>
        <v>20600</v>
      </c>
    </row>
    <row r="53" spans="1:7">
      <c r="A53" s="323" t="s">
        <v>196</v>
      </c>
      <c r="B53" s="324"/>
      <c r="C53" s="325"/>
      <c r="D53" s="133" t="s">
        <v>139</v>
      </c>
      <c r="E53" s="134">
        <f t="shared" si="19"/>
        <v>21000</v>
      </c>
      <c r="F53" s="134">
        <f t="shared" si="19"/>
        <v>-400</v>
      </c>
      <c r="G53" s="134">
        <f t="shared" si="19"/>
        <v>20600</v>
      </c>
    </row>
    <row r="54" spans="1:7">
      <c r="A54" s="337">
        <v>3</v>
      </c>
      <c r="B54" s="338"/>
      <c r="C54" s="339"/>
      <c r="D54" s="137" t="s">
        <v>14</v>
      </c>
      <c r="E54" s="138">
        <f>E55</f>
        <v>21000</v>
      </c>
      <c r="F54" s="138">
        <f t="shared" si="19"/>
        <v>-400</v>
      </c>
      <c r="G54" s="138">
        <f t="shared" si="19"/>
        <v>20600</v>
      </c>
    </row>
    <row r="55" spans="1:7">
      <c r="A55" s="340">
        <v>31</v>
      </c>
      <c r="B55" s="341"/>
      <c r="C55" s="342"/>
      <c r="D55" s="141" t="s">
        <v>15</v>
      </c>
      <c r="E55" s="142">
        <v>21000</v>
      </c>
      <c r="F55" s="142">
        <v>-400</v>
      </c>
      <c r="G55" s="142">
        <f>E55+F55</f>
        <v>20600</v>
      </c>
    </row>
    <row r="56" spans="1:7">
      <c r="A56" s="346" t="s">
        <v>49</v>
      </c>
      <c r="B56" s="347"/>
      <c r="C56" s="348"/>
      <c r="D56" s="146" t="s">
        <v>50</v>
      </c>
      <c r="E56" s="136">
        <f t="shared" ref="E56:G58" si="20">E57</f>
        <v>7000</v>
      </c>
      <c r="F56" s="136">
        <f t="shared" si="20"/>
        <v>2600</v>
      </c>
      <c r="G56" s="136">
        <f t="shared" si="20"/>
        <v>9600</v>
      </c>
    </row>
    <row r="57" spans="1:7">
      <c r="A57" s="323" t="s">
        <v>196</v>
      </c>
      <c r="B57" s="324"/>
      <c r="C57" s="325"/>
      <c r="D57" s="133" t="s">
        <v>139</v>
      </c>
      <c r="E57" s="134">
        <f t="shared" si="20"/>
        <v>7000</v>
      </c>
      <c r="F57" s="134">
        <f t="shared" si="20"/>
        <v>2600</v>
      </c>
      <c r="G57" s="134">
        <f t="shared" si="20"/>
        <v>9600</v>
      </c>
    </row>
    <row r="58" spans="1:7">
      <c r="A58" s="349">
        <v>3</v>
      </c>
      <c r="B58" s="350"/>
      <c r="C58" s="351"/>
      <c r="D58" s="137" t="s">
        <v>14</v>
      </c>
      <c r="E58" s="148">
        <f t="shared" si="20"/>
        <v>7000</v>
      </c>
      <c r="F58" s="148">
        <f t="shared" si="20"/>
        <v>2600</v>
      </c>
      <c r="G58" s="148">
        <f t="shared" si="20"/>
        <v>9600</v>
      </c>
    </row>
    <row r="59" spans="1:7">
      <c r="A59" s="340">
        <v>31</v>
      </c>
      <c r="B59" s="341"/>
      <c r="C59" s="342"/>
      <c r="D59" s="141" t="s">
        <v>15</v>
      </c>
      <c r="E59" s="142">
        <v>7000</v>
      </c>
      <c r="F59" s="142">
        <v>2600</v>
      </c>
      <c r="G59" s="142">
        <f>E59+F59</f>
        <v>9600</v>
      </c>
    </row>
    <row r="60" spans="1:7" ht="30">
      <c r="A60" s="346" t="s">
        <v>147</v>
      </c>
      <c r="B60" s="347"/>
      <c r="C60" s="348"/>
      <c r="D60" s="146" t="s">
        <v>52</v>
      </c>
      <c r="E60" s="147">
        <f>E61+E64+E69</f>
        <v>24600</v>
      </c>
      <c r="F60" s="147">
        <f>F61+F64+F69</f>
        <v>-1462</v>
      </c>
      <c r="G60" s="147">
        <f>G61+G64+G69</f>
        <v>23138</v>
      </c>
    </row>
    <row r="61" spans="1:7">
      <c r="A61" s="323" t="s">
        <v>194</v>
      </c>
      <c r="B61" s="324"/>
      <c r="C61" s="325"/>
      <c r="D61" s="133" t="s">
        <v>137</v>
      </c>
      <c r="E61" s="134">
        <f>E62</f>
        <v>1600</v>
      </c>
      <c r="F61" s="134">
        <f t="shared" ref="F61:G62" si="21">F62</f>
        <v>0</v>
      </c>
      <c r="G61" s="134">
        <f t="shared" si="21"/>
        <v>1600</v>
      </c>
    </row>
    <row r="62" spans="1:7">
      <c r="A62" s="337">
        <v>3</v>
      </c>
      <c r="B62" s="338"/>
      <c r="C62" s="339"/>
      <c r="D62" s="137" t="s">
        <v>14</v>
      </c>
      <c r="E62" s="138">
        <f>E63</f>
        <v>1600</v>
      </c>
      <c r="F62" s="138">
        <f t="shared" si="21"/>
        <v>0</v>
      </c>
      <c r="G62" s="138">
        <f t="shared" si="21"/>
        <v>1600</v>
      </c>
    </row>
    <row r="63" spans="1:7">
      <c r="A63" s="340">
        <v>32</v>
      </c>
      <c r="B63" s="341"/>
      <c r="C63" s="342"/>
      <c r="D63" s="141" t="s">
        <v>26</v>
      </c>
      <c r="E63" s="142">
        <v>1600</v>
      </c>
      <c r="F63" s="142">
        <v>0</v>
      </c>
      <c r="G63" s="142">
        <f>E63+F63</f>
        <v>1600</v>
      </c>
    </row>
    <row r="64" spans="1:7">
      <c r="A64" s="323" t="s">
        <v>200</v>
      </c>
      <c r="B64" s="324"/>
      <c r="C64" s="325"/>
      <c r="D64" s="133" t="s">
        <v>142</v>
      </c>
      <c r="E64" s="144">
        <f>E65+E67</f>
        <v>20000</v>
      </c>
      <c r="F64" s="144">
        <f t="shared" ref="F64:G64" si="22">F65+F67</f>
        <v>0</v>
      </c>
      <c r="G64" s="144">
        <f t="shared" si="22"/>
        <v>20000</v>
      </c>
    </row>
    <row r="65" spans="1:7">
      <c r="A65" s="337">
        <v>3</v>
      </c>
      <c r="B65" s="338"/>
      <c r="C65" s="339"/>
      <c r="D65" s="137" t="s">
        <v>14</v>
      </c>
      <c r="E65" s="138">
        <f>E66</f>
        <v>11000</v>
      </c>
      <c r="F65" s="138">
        <f t="shared" ref="F65:G65" si="23">F66</f>
        <v>0</v>
      </c>
      <c r="G65" s="138">
        <f t="shared" si="23"/>
        <v>11000</v>
      </c>
    </row>
    <row r="66" spans="1:7">
      <c r="A66" s="340">
        <v>32</v>
      </c>
      <c r="B66" s="341"/>
      <c r="C66" s="342"/>
      <c r="D66" s="141" t="s">
        <v>26</v>
      </c>
      <c r="E66" s="142">
        <v>11000</v>
      </c>
      <c r="F66" s="142">
        <v>0</v>
      </c>
      <c r="G66" s="142">
        <f>E66+F66</f>
        <v>11000</v>
      </c>
    </row>
    <row r="67" spans="1:7" ht="30">
      <c r="A67" s="337">
        <v>4</v>
      </c>
      <c r="B67" s="338"/>
      <c r="C67" s="339"/>
      <c r="D67" s="137" t="s">
        <v>51</v>
      </c>
      <c r="E67" s="148">
        <f>E68</f>
        <v>9000</v>
      </c>
      <c r="F67" s="148">
        <f t="shared" ref="F67:G67" si="24">F68</f>
        <v>0</v>
      </c>
      <c r="G67" s="148">
        <f t="shared" si="24"/>
        <v>9000</v>
      </c>
    </row>
    <row r="68" spans="1:7" ht="30">
      <c r="A68" s="340">
        <v>42</v>
      </c>
      <c r="B68" s="341"/>
      <c r="C68" s="342"/>
      <c r="D68" s="141" t="s">
        <v>32</v>
      </c>
      <c r="E68" s="142">
        <v>9000</v>
      </c>
      <c r="F68" s="142">
        <v>0</v>
      </c>
      <c r="G68" s="142">
        <f>E68+F68</f>
        <v>9000</v>
      </c>
    </row>
    <row r="69" spans="1:7">
      <c r="A69" s="323" t="s">
        <v>204</v>
      </c>
      <c r="B69" s="324"/>
      <c r="C69" s="325"/>
      <c r="D69" s="133" t="s">
        <v>143</v>
      </c>
      <c r="E69" s="134">
        <f>E70</f>
        <v>3000</v>
      </c>
      <c r="F69" s="134">
        <f t="shared" ref="F69:G70" si="25">F70</f>
        <v>-1462</v>
      </c>
      <c r="G69" s="134">
        <f t="shared" si="25"/>
        <v>1538</v>
      </c>
    </row>
    <row r="70" spans="1:7">
      <c r="A70" s="337">
        <v>3</v>
      </c>
      <c r="B70" s="338"/>
      <c r="C70" s="339"/>
      <c r="D70" s="137" t="s">
        <v>14</v>
      </c>
      <c r="E70" s="138">
        <f t="shared" ref="E70" si="26">E71</f>
        <v>3000</v>
      </c>
      <c r="F70" s="138">
        <f t="shared" si="25"/>
        <v>-1462</v>
      </c>
      <c r="G70" s="138">
        <f t="shared" si="25"/>
        <v>1538</v>
      </c>
    </row>
    <row r="71" spans="1:7">
      <c r="A71" s="139"/>
      <c r="B71" s="140">
        <v>32</v>
      </c>
      <c r="C71" s="145"/>
      <c r="D71" s="141" t="s">
        <v>26</v>
      </c>
      <c r="E71" s="143">
        <v>3000</v>
      </c>
      <c r="F71" s="142">
        <v>-1462</v>
      </c>
      <c r="G71" s="142">
        <f>F71+E71</f>
        <v>1538</v>
      </c>
    </row>
    <row r="72" spans="1:7" ht="30">
      <c r="A72" s="346" t="s">
        <v>148</v>
      </c>
      <c r="B72" s="347"/>
      <c r="C72" s="348"/>
      <c r="D72" s="146" t="s">
        <v>149</v>
      </c>
      <c r="E72" s="147">
        <f t="shared" ref="E72:G74" si="27">E73</f>
        <v>6000</v>
      </c>
      <c r="F72" s="147">
        <f t="shared" si="27"/>
        <v>700</v>
      </c>
      <c r="G72" s="147">
        <f t="shared" si="27"/>
        <v>6700</v>
      </c>
    </row>
    <row r="73" spans="1:7">
      <c r="A73" s="323" t="s">
        <v>196</v>
      </c>
      <c r="B73" s="324"/>
      <c r="C73" s="325"/>
      <c r="D73" s="133" t="s">
        <v>139</v>
      </c>
      <c r="E73" s="134">
        <f t="shared" si="27"/>
        <v>6000</v>
      </c>
      <c r="F73" s="134">
        <f t="shared" si="27"/>
        <v>700</v>
      </c>
      <c r="G73" s="134">
        <f t="shared" si="27"/>
        <v>6700</v>
      </c>
    </row>
    <row r="74" spans="1:7">
      <c r="A74" s="337">
        <v>3</v>
      </c>
      <c r="B74" s="338"/>
      <c r="C74" s="339"/>
      <c r="D74" s="137" t="s">
        <v>14</v>
      </c>
      <c r="E74" s="138">
        <f>E75</f>
        <v>6000</v>
      </c>
      <c r="F74" s="138">
        <f t="shared" si="27"/>
        <v>700</v>
      </c>
      <c r="G74" s="138">
        <f t="shared" si="27"/>
        <v>6700</v>
      </c>
    </row>
    <row r="75" spans="1:7">
      <c r="A75" s="340">
        <v>31</v>
      </c>
      <c r="B75" s="341"/>
      <c r="C75" s="342"/>
      <c r="D75" s="141" t="s">
        <v>15</v>
      </c>
      <c r="E75" s="142">
        <v>6000</v>
      </c>
      <c r="F75" s="142">
        <v>700</v>
      </c>
      <c r="G75" s="142">
        <f>F75+E75</f>
        <v>6700</v>
      </c>
    </row>
    <row r="76" spans="1:7" ht="30">
      <c r="A76" s="346" t="s">
        <v>150</v>
      </c>
      <c r="B76" s="347"/>
      <c r="C76" s="348"/>
      <c r="D76" s="146" t="s">
        <v>151</v>
      </c>
      <c r="E76" s="147">
        <f t="shared" ref="E76:G78" si="28">E77</f>
        <v>6000</v>
      </c>
      <c r="F76" s="147">
        <f t="shared" si="28"/>
        <v>1200</v>
      </c>
      <c r="G76" s="147">
        <f t="shared" si="28"/>
        <v>7200</v>
      </c>
    </row>
    <row r="77" spans="1:7">
      <c r="A77" s="323" t="s">
        <v>196</v>
      </c>
      <c r="B77" s="324"/>
      <c r="C77" s="325"/>
      <c r="D77" s="133" t="s">
        <v>139</v>
      </c>
      <c r="E77" s="134">
        <f t="shared" si="28"/>
        <v>6000</v>
      </c>
      <c r="F77" s="134">
        <f t="shared" si="28"/>
        <v>1200</v>
      </c>
      <c r="G77" s="134">
        <f t="shared" si="28"/>
        <v>7200</v>
      </c>
    </row>
    <row r="78" spans="1:7">
      <c r="A78" s="337">
        <v>3</v>
      </c>
      <c r="B78" s="338"/>
      <c r="C78" s="339"/>
      <c r="D78" s="137" t="s">
        <v>14</v>
      </c>
      <c r="E78" s="138">
        <f>E79</f>
        <v>6000</v>
      </c>
      <c r="F78" s="138">
        <f t="shared" si="28"/>
        <v>1200</v>
      </c>
      <c r="G78" s="138">
        <f t="shared" si="28"/>
        <v>7200</v>
      </c>
    </row>
    <row r="79" spans="1:7">
      <c r="A79" s="340">
        <v>31</v>
      </c>
      <c r="B79" s="341"/>
      <c r="C79" s="342"/>
      <c r="D79" s="141" t="s">
        <v>15</v>
      </c>
      <c r="E79" s="142">
        <v>6000</v>
      </c>
      <c r="F79" s="142">
        <v>1200</v>
      </c>
      <c r="G79" s="142">
        <f>E79+F79</f>
        <v>7200</v>
      </c>
    </row>
    <row r="80" spans="1:7" ht="30">
      <c r="A80" s="346" t="s">
        <v>152</v>
      </c>
      <c r="B80" s="347"/>
      <c r="C80" s="348"/>
      <c r="D80" s="146" t="s">
        <v>153</v>
      </c>
      <c r="E80" s="147">
        <f t="shared" ref="E80:G82" si="29">E81</f>
        <v>6000</v>
      </c>
      <c r="F80" s="147">
        <f t="shared" si="29"/>
        <v>-1600</v>
      </c>
      <c r="G80" s="147">
        <f t="shared" si="29"/>
        <v>4400</v>
      </c>
    </row>
    <row r="81" spans="1:7">
      <c r="A81" s="323" t="s">
        <v>196</v>
      </c>
      <c r="B81" s="324"/>
      <c r="C81" s="325"/>
      <c r="D81" s="133" t="s">
        <v>139</v>
      </c>
      <c r="E81" s="134">
        <f t="shared" si="29"/>
        <v>6000</v>
      </c>
      <c r="F81" s="134">
        <f t="shared" si="29"/>
        <v>-1600</v>
      </c>
      <c r="G81" s="134">
        <f t="shared" si="29"/>
        <v>4400</v>
      </c>
    </row>
    <row r="82" spans="1:7">
      <c r="A82" s="337">
        <v>3</v>
      </c>
      <c r="B82" s="338"/>
      <c r="C82" s="339"/>
      <c r="D82" s="137" t="s">
        <v>14</v>
      </c>
      <c r="E82" s="138">
        <f>E83</f>
        <v>6000</v>
      </c>
      <c r="F82" s="138">
        <f t="shared" si="29"/>
        <v>-1600</v>
      </c>
      <c r="G82" s="138">
        <f t="shared" si="29"/>
        <v>4400</v>
      </c>
    </row>
    <row r="83" spans="1:7">
      <c r="A83" s="340">
        <v>31</v>
      </c>
      <c r="B83" s="341"/>
      <c r="C83" s="342"/>
      <c r="D83" s="141" t="s">
        <v>15</v>
      </c>
      <c r="E83" s="142">
        <v>6000</v>
      </c>
      <c r="F83" s="142">
        <v>-1600</v>
      </c>
      <c r="G83" s="142">
        <f>E83+F83</f>
        <v>4400</v>
      </c>
    </row>
    <row r="84" spans="1:7" ht="30">
      <c r="A84" s="346" t="s">
        <v>183</v>
      </c>
      <c r="B84" s="347"/>
      <c r="C84" s="348"/>
      <c r="D84" s="146" t="s">
        <v>154</v>
      </c>
      <c r="E84" s="147">
        <f>+E85+E88+E91</f>
        <v>154500</v>
      </c>
      <c r="F84" s="147">
        <f t="shared" ref="F84:G84" si="30">+F85+F88+F91</f>
        <v>0</v>
      </c>
      <c r="G84" s="147">
        <f t="shared" si="30"/>
        <v>154500</v>
      </c>
    </row>
    <row r="85" spans="1:7" ht="29.45" customHeight="1">
      <c r="A85" s="323" t="s">
        <v>196</v>
      </c>
      <c r="B85" s="324"/>
      <c r="C85" s="325"/>
      <c r="D85" s="133" t="s">
        <v>139</v>
      </c>
      <c r="E85" s="134">
        <f>E86</f>
        <v>134000</v>
      </c>
      <c r="F85" s="134">
        <f t="shared" ref="F85:G85" si="31">F86</f>
        <v>0</v>
      </c>
      <c r="G85" s="134">
        <f t="shared" si="31"/>
        <v>134000</v>
      </c>
    </row>
    <row r="86" spans="1:7" ht="22.15" customHeight="1">
      <c r="A86" s="337">
        <v>4</v>
      </c>
      <c r="B86" s="338"/>
      <c r="C86" s="339"/>
      <c r="D86" s="137" t="s">
        <v>16</v>
      </c>
      <c r="E86" s="138">
        <f>E87</f>
        <v>134000</v>
      </c>
      <c r="F86" s="138">
        <f t="shared" ref="F86:G86" si="32">F87</f>
        <v>0</v>
      </c>
      <c r="G86" s="138">
        <f t="shared" si="32"/>
        <v>134000</v>
      </c>
    </row>
    <row r="87" spans="1:7" ht="30">
      <c r="A87" s="355">
        <v>42</v>
      </c>
      <c r="B87" s="356"/>
      <c r="C87" s="357"/>
      <c r="D87" s="141" t="s">
        <v>32</v>
      </c>
      <c r="E87" s="142">
        <v>134000</v>
      </c>
      <c r="F87" s="142">
        <v>0</v>
      </c>
      <c r="G87" s="142">
        <f>E87+F87</f>
        <v>134000</v>
      </c>
    </row>
    <row r="88" spans="1:7">
      <c r="A88" s="323" t="s">
        <v>198</v>
      </c>
      <c r="B88" s="324"/>
      <c r="C88" s="325"/>
      <c r="D88" s="133" t="s">
        <v>141</v>
      </c>
      <c r="E88" s="134">
        <f t="shared" ref="E88:G89" si="33">E89</f>
        <v>20000</v>
      </c>
      <c r="F88" s="134">
        <f t="shared" si="33"/>
        <v>0</v>
      </c>
      <c r="G88" s="134">
        <f t="shared" si="33"/>
        <v>20000</v>
      </c>
    </row>
    <row r="89" spans="1:7" ht="30">
      <c r="A89" s="337">
        <v>4</v>
      </c>
      <c r="B89" s="338"/>
      <c r="C89" s="339"/>
      <c r="D89" s="137" t="s">
        <v>16</v>
      </c>
      <c r="E89" s="138">
        <f t="shared" si="33"/>
        <v>20000</v>
      </c>
      <c r="F89" s="138">
        <f t="shared" si="33"/>
        <v>0</v>
      </c>
      <c r="G89" s="138">
        <f t="shared" si="33"/>
        <v>20000</v>
      </c>
    </row>
    <row r="90" spans="1:7" ht="30">
      <c r="A90" s="355">
        <v>42</v>
      </c>
      <c r="B90" s="356"/>
      <c r="C90" s="357"/>
      <c r="D90" s="141" t="s">
        <v>32</v>
      </c>
      <c r="E90" s="142">
        <v>20000</v>
      </c>
      <c r="F90" s="142">
        <v>0</v>
      </c>
      <c r="G90" s="142">
        <f>F90+E90</f>
        <v>20000</v>
      </c>
    </row>
    <row r="91" spans="1:7">
      <c r="A91" s="323" t="s">
        <v>201</v>
      </c>
      <c r="B91" s="324"/>
      <c r="C91" s="325"/>
      <c r="D91" s="133" t="s">
        <v>144</v>
      </c>
      <c r="E91" s="134">
        <f>E92</f>
        <v>500</v>
      </c>
      <c r="F91" s="134">
        <f t="shared" ref="F91:G91" si="34">F92</f>
        <v>0</v>
      </c>
      <c r="G91" s="134">
        <f t="shared" si="34"/>
        <v>500</v>
      </c>
    </row>
    <row r="92" spans="1:7" ht="30">
      <c r="A92" s="337">
        <v>4</v>
      </c>
      <c r="B92" s="338"/>
      <c r="C92" s="339"/>
      <c r="D92" s="137" t="s">
        <v>16</v>
      </c>
      <c r="E92" s="138">
        <f>E93</f>
        <v>500</v>
      </c>
      <c r="F92" s="138">
        <f t="shared" ref="F92:G92" si="35">F93</f>
        <v>0</v>
      </c>
      <c r="G92" s="138">
        <f t="shared" si="35"/>
        <v>500</v>
      </c>
    </row>
    <row r="93" spans="1:7" ht="30">
      <c r="A93" s="355">
        <v>42</v>
      </c>
      <c r="B93" s="356"/>
      <c r="C93" s="357"/>
      <c r="D93" s="141" t="s">
        <v>32</v>
      </c>
      <c r="E93" s="142">
        <v>500</v>
      </c>
      <c r="F93" s="142">
        <v>0</v>
      </c>
      <c r="G93" s="142">
        <f>F93+E93</f>
        <v>500</v>
      </c>
    </row>
    <row r="94" spans="1:7" ht="30">
      <c r="A94" s="352" t="s">
        <v>179</v>
      </c>
      <c r="B94" s="353"/>
      <c r="C94" s="354"/>
      <c r="D94" s="178" t="s">
        <v>180</v>
      </c>
      <c r="E94" s="179">
        <f t="shared" ref="E94:G96" si="36">E95</f>
        <v>14000</v>
      </c>
      <c r="F94" s="179">
        <f t="shared" si="36"/>
        <v>0</v>
      </c>
      <c r="G94" s="179">
        <f t="shared" si="36"/>
        <v>14000</v>
      </c>
    </row>
    <row r="95" spans="1:7">
      <c r="A95" s="358" t="s">
        <v>200</v>
      </c>
      <c r="B95" s="359"/>
      <c r="C95" s="360"/>
      <c r="D95" s="180" t="s">
        <v>142</v>
      </c>
      <c r="E95" s="181">
        <f>E96+E98</f>
        <v>14000</v>
      </c>
      <c r="F95" s="181">
        <f t="shared" ref="F95:G95" si="37">F96+F98</f>
        <v>0</v>
      </c>
      <c r="G95" s="181">
        <f t="shared" si="37"/>
        <v>14000</v>
      </c>
    </row>
    <row r="96" spans="1:7">
      <c r="A96" s="364">
        <v>3</v>
      </c>
      <c r="B96" s="365"/>
      <c r="C96" s="366"/>
      <c r="D96" s="182" t="s">
        <v>14</v>
      </c>
      <c r="E96" s="183">
        <f>E97</f>
        <v>11000</v>
      </c>
      <c r="F96" s="183">
        <f t="shared" si="36"/>
        <v>0</v>
      </c>
      <c r="G96" s="183">
        <f t="shared" si="36"/>
        <v>11000</v>
      </c>
    </row>
    <row r="97" spans="1:7">
      <c r="A97" s="361">
        <v>32</v>
      </c>
      <c r="B97" s="362"/>
      <c r="C97" s="363"/>
      <c r="D97" s="184" t="s">
        <v>26</v>
      </c>
      <c r="E97" s="122">
        <v>11000</v>
      </c>
      <c r="F97" s="122">
        <v>0</v>
      </c>
      <c r="G97" s="122">
        <v>11000</v>
      </c>
    </row>
    <row r="98" spans="1:7" ht="30">
      <c r="A98" s="364">
        <v>4</v>
      </c>
      <c r="B98" s="365"/>
      <c r="C98" s="366"/>
      <c r="D98" s="182" t="s">
        <v>16</v>
      </c>
      <c r="E98" s="183">
        <f>E99</f>
        <v>3000</v>
      </c>
      <c r="F98" s="183">
        <f t="shared" ref="F98:G98" si="38">F99</f>
        <v>0</v>
      </c>
      <c r="G98" s="183">
        <f t="shared" si="38"/>
        <v>3000</v>
      </c>
    </row>
    <row r="99" spans="1:7" ht="30">
      <c r="A99" s="367">
        <v>42</v>
      </c>
      <c r="B99" s="368"/>
      <c r="C99" s="369"/>
      <c r="D99" s="184" t="s">
        <v>32</v>
      </c>
      <c r="E99" s="122">
        <v>3000</v>
      </c>
      <c r="F99" s="122">
        <v>0</v>
      </c>
      <c r="G99" s="122">
        <f>F99+E99</f>
        <v>3000</v>
      </c>
    </row>
    <row r="100" spans="1:7" ht="30">
      <c r="A100" s="352" t="s">
        <v>181</v>
      </c>
      <c r="B100" s="353"/>
      <c r="C100" s="354"/>
      <c r="D100" s="178" t="s">
        <v>155</v>
      </c>
      <c r="E100" s="179">
        <f t="shared" ref="E100:G102" si="39">E101</f>
        <v>6000</v>
      </c>
      <c r="F100" s="179">
        <f t="shared" si="39"/>
        <v>800</v>
      </c>
      <c r="G100" s="179">
        <f t="shared" si="39"/>
        <v>6800</v>
      </c>
    </row>
    <row r="101" spans="1:7">
      <c r="A101" s="358" t="s">
        <v>196</v>
      </c>
      <c r="B101" s="359"/>
      <c r="C101" s="360"/>
      <c r="D101" s="180" t="s">
        <v>139</v>
      </c>
      <c r="E101" s="181">
        <f t="shared" si="39"/>
        <v>6000</v>
      </c>
      <c r="F101" s="181">
        <f t="shared" si="39"/>
        <v>800</v>
      </c>
      <c r="G101" s="181">
        <f t="shared" si="39"/>
        <v>6800</v>
      </c>
    </row>
    <row r="102" spans="1:7">
      <c r="A102" s="364">
        <v>3</v>
      </c>
      <c r="B102" s="365"/>
      <c r="C102" s="366"/>
      <c r="D102" s="182" t="s">
        <v>14</v>
      </c>
      <c r="E102" s="183">
        <f>E103</f>
        <v>6000</v>
      </c>
      <c r="F102" s="183">
        <f t="shared" si="39"/>
        <v>800</v>
      </c>
      <c r="G102" s="183">
        <f t="shared" si="39"/>
        <v>6800</v>
      </c>
    </row>
    <row r="103" spans="1:7">
      <c r="A103" s="361">
        <v>31</v>
      </c>
      <c r="B103" s="362"/>
      <c r="C103" s="363"/>
      <c r="D103" s="184" t="s">
        <v>15</v>
      </c>
      <c r="E103" s="122">
        <v>6000</v>
      </c>
      <c r="F103" s="122">
        <v>800</v>
      </c>
      <c r="G103" s="122">
        <f>E103+F103</f>
        <v>6800</v>
      </c>
    </row>
    <row r="104" spans="1:7" ht="30">
      <c r="A104" s="352" t="s">
        <v>182</v>
      </c>
      <c r="B104" s="353"/>
      <c r="C104" s="354"/>
      <c r="D104" s="178" t="s">
        <v>156</v>
      </c>
      <c r="E104" s="179">
        <f t="shared" ref="E104:G106" si="40">E105</f>
        <v>6000</v>
      </c>
      <c r="F104" s="179">
        <f t="shared" si="40"/>
        <v>11700</v>
      </c>
      <c r="G104" s="179">
        <f t="shared" si="40"/>
        <v>17700</v>
      </c>
    </row>
    <row r="105" spans="1:7">
      <c r="A105" s="358" t="s">
        <v>196</v>
      </c>
      <c r="B105" s="359"/>
      <c r="C105" s="360"/>
      <c r="D105" s="180" t="s">
        <v>139</v>
      </c>
      <c r="E105" s="181">
        <f t="shared" si="40"/>
        <v>6000</v>
      </c>
      <c r="F105" s="181">
        <f t="shared" si="40"/>
        <v>11700</v>
      </c>
      <c r="G105" s="181">
        <f t="shared" si="40"/>
        <v>17700</v>
      </c>
    </row>
    <row r="106" spans="1:7">
      <c r="A106" s="364">
        <v>3</v>
      </c>
      <c r="B106" s="365"/>
      <c r="C106" s="366"/>
      <c r="D106" s="182" t="s">
        <v>14</v>
      </c>
      <c r="E106" s="183">
        <f>E107</f>
        <v>6000</v>
      </c>
      <c r="F106" s="183">
        <f t="shared" si="40"/>
        <v>11700</v>
      </c>
      <c r="G106" s="183">
        <f t="shared" si="40"/>
        <v>17700</v>
      </c>
    </row>
    <row r="107" spans="1:7">
      <c r="A107" s="361">
        <v>31</v>
      </c>
      <c r="B107" s="362"/>
      <c r="C107" s="363"/>
      <c r="D107" s="184" t="s">
        <v>15</v>
      </c>
      <c r="E107" s="122">
        <v>6000</v>
      </c>
      <c r="F107" s="122">
        <v>11700</v>
      </c>
      <c r="G107" s="122">
        <f>E107+F107</f>
        <v>17700</v>
      </c>
    </row>
  </sheetData>
  <mergeCells count="98">
    <mergeCell ref="A107:C107"/>
    <mergeCell ref="A97:C97"/>
    <mergeCell ref="A98:C98"/>
    <mergeCell ref="A99:C99"/>
    <mergeCell ref="A96:C96"/>
    <mergeCell ref="A104:C104"/>
    <mergeCell ref="A105:C105"/>
    <mergeCell ref="A106:C106"/>
    <mergeCell ref="A100:C100"/>
    <mergeCell ref="A101:C101"/>
    <mergeCell ref="A102:C102"/>
    <mergeCell ref="A103:C103"/>
    <mergeCell ref="A95:C95"/>
    <mergeCell ref="A84:C84"/>
    <mergeCell ref="A85:C85"/>
    <mergeCell ref="A86:C86"/>
    <mergeCell ref="A87:C87"/>
    <mergeCell ref="A88:C88"/>
    <mergeCell ref="A72:C72"/>
    <mergeCell ref="A73:C73"/>
    <mergeCell ref="A74:C74"/>
    <mergeCell ref="A75:C75"/>
    <mergeCell ref="A76:C76"/>
    <mergeCell ref="A77:C77"/>
    <mergeCell ref="A78:C78"/>
    <mergeCell ref="A79:C79"/>
    <mergeCell ref="A94:C94"/>
    <mergeCell ref="A89:C89"/>
    <mergeCell ref="A90:C90"/>
    <mergeCell ref="A91:C91"/>
    <mergeCell ref="A92:C92"/>
    <mergeCell ref="A93:C93"/>
    <mergeCell ref="A80:C80"/>
    <mergeCell ref="A81:C81"/>
    <mergeCell ref="A82:C82"/>
    <mergeCell ref="A83:C83"/>
    <mergeCell ref="A66:C66"/>
    <mergeCell ref="A67:C67"/>
    <mergeCell ref="A68:C68"/>
    <mergeCell ref="A69:C69"/>
    <mergeCell ref="A70:C70"/>
    <mergeCell ref="A62:C62"/>
    <mergeCell ref="A63:C63"/>
    <mergeCell ref="A64:C64"/>
    <mergeCell ref="A65:C65"/>
    <mergeCell ref="A56:C56"/>
    <mergeCell ref="A57:C57"/>
    <mergeCell ref="A58:C58"/>
    <mergeCell ref="A59:C59"/>
    <mergeCell ref="A60:C60"/>
    <mergeCell ref="A52:C52"/>
    <mergeCell ref="A53:C53"/>
    <mergeCell ref="A54:C54"/>
    <mergeCell ref="A55:C55"/>
    <mergeCell ref="A61:C61"/>
    <mergeCell ref="A37:C37"/>
    <mergeCell ref="A38:C38"/>
    <mergeCell ref="A43:C43"/>
    <mergeCell ref="A44:C44"/>
    <mergeCell ref="A46:C46"/>
    <mergeCell ref="A40:C40"/>
    <mergeCell ref="A41:C41"/>
    <mergeCell ref="A47:C47"/>
    <mergeCell ref="A48:C48"/>
    <mergeCell ref="A49:C49"/>
    <mergeCell ref="A50:C50"/>
    <mergeCell ref="A51:C51"/>
    <mergeCell ref="A21:C21"/>
    <mergeCell ref="A22:C22"/>
    <mergeCell ref="B23:C23"/>
    <mergeCell ref="B24:C24"/>
    <mergeCell ref="A25:C25"/>
    <mergeCell ref="A26:C26"/>
    <mergeCell ref="A28:C28"/>
    <mergeCell ref="A29:C29"/>
    <mergeCell ref="A34:C34"/>
    <mergeCell ref="A35:C35"/>
    <mergeCell ref="A32:C32"/>
    <mergeCell ref="A33:C33"/>
    <mergeCell ref="A17:C17"/>
    <mergeCell ref="A18:C18"/>
    <mergeCell ref="A19:C19"/>
    <mergeCell ref="A20:C20"/>
    <mergeCell ref="A10:C10"/>
    <mergeCell ref="A11:C11"/>
    <mergeCell ref="A12:C12"/>
    <mergeCell ref="A13:C13"/>
    <mergeCell ref="A15:C15"/>
    <mergeCell ref="A14:B14"/>
    <mergeCell ref="A2:E2"/>
    <mergeCell ref="A3:E3"/>
    <mergeCell ref="A4:G4"/>
    <mergeCell ref="A16:C16"/>
    <mergeCell ref="A5:C5"/>
    <mergeCell ref="A6:C6"/>
    <mergeCell ref="A7:C7"/>
    <mergeCell ref="A8:C8"/>
    <mergeCell ref="A9:C9"/>
  </mergeCells>
  <pageMargins left="0.70866141732283472" right="0.70866141732283472" top="0.74803149606299213" bottom="0.74803149606299213" header="0.31496062992125984" footer="0.31496062992125984"/>
  <pageSetup paperSize="9" scale="88" fitToHeight="0" orientation="portrait" r:id="rId1"/>
  <headerFooter>
    <oddFoote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6"/>
  <sheetViews>
    <sheetView topLeftCell="A34" zoomScaleNormal="100" workbookViewId="0">
      <selection activeCell="A47" sqref="A47"/>
    </sheetView>
  </sheetViews>
  <sheetFormatPr defaultColWidth="8.85546875" defaultRowHeight="15"/>
  <cols>
    <col min="1" max="1" width="111.140625" style="149" customWidth="1"/>
    <col min="2" max="8" width="8.85546875" style="152"/>
    <col min="9" max="9" width="12" style="152" customWidth="1"/>
    <col min="10" max="16384" width="8.85546875" style="152"/>
  </cols>
  <sheetData>
    <row r="1" spans="1:9">
      <c r="A1" s="219" t="s">
        <v>65</v>
      </c>
      <c r="B1" s="151"/>
      <c r="C1" s="151"/>
      <c r="D1" s="151"/>
      <c r="E1" s="151"/>
      <c r="F1" s="151"/>
      <c r="G1" s="151"/>
      <c r="H1" s="151"/>
      <c r="I1" s="151"/>
    </row>
    <row r="2" spans="1:9" ht="15.75">
      <c r="A2" s="220"/>
      <c r="B2" s="153"/>
      <c r="C2" s="153"/>
      <c r="D2" s="153"/>
      <c r="E2" s="153"/>
      <c r="F2" s="153"/>
      <c r="G2" s="153"/>
      <c r="H2" s="153"/>
      <c r="I2" s="153"/>
    </row>
    <row r="3" spans="1:9" ht="29.25" customHeight="1">
      <c r="A3" s="221" t="s">
        <v>285</v>
      </c>
      <c r="B3" s="154"/>
      <c r="C3" s="154"/>
      <c r="D3" s="154"/>
      <c r="E3" s="154"/>
      <c r="F3" s="154"/>
      <c r="G3" s="154"/>
      <c r="H3" s="154"/>
      <c r="I3" s="154"/>
    </row>
    <row r="4" spans="1:9" ht="15" customHeight="1">
      <c r="A4" s="222" t="s">
        <v>119</v>
      </c>
      <c r="B4" s="154"/>
      <c r="C4" s="154"/>
      <c r="D4" s="154"/>
      <c r="E4" s="154"/>
      <c r="F4" s="154"/>
      <c r="G4" s="154"/>
      <c r="H4" s="154"/>
      <c r="I4" s="154"/>
    </row>
    <row r="5" spans="1:9" ht="15.75">
      <c r="A5" s="220"/>
      <c r="B5" s="153"/>
      <c r="C5" s="153"/>
      <c r="D5" s="153"/>
      <c r="E5" s="153"/>
      <c r="F5" s="153"/>
      <c r="G5" s="153"/>
      <c r="H5" s="153"/>
      <c r="I5" s="153"/>
    </row>
    <row r="6" spans="1:9" ht="15.75">
      <c r="A6" s="220" t="s">
        <v>215</v>
      </c>
      <c r="B6" s="155"/>
      <c r="C6" s="155"/>
      <c r="D6" s="155"/>
      <c r="E6" s="155"/>
      <c r="F6" s="155"/>
      <c r="G6" s="155"/>
      <c r="H6" s="155"/>
      <c r="I6" s="155"/>
    </row>
    <row r="7" spans="1:9" ht="15.75">
      <c r="A7" s="223"/>
    </row>
    <row r="8" spans="1:9" s="157" customFormat="1" ht="108.6" customHeight="1">
      <c r="A8" s="230" t="s">
        <v>261</v>
      </c>
      <c r="B8" s="156"/>
      <c r="C8" s="156"/>
      <c r="D8" s="156"/>
      <c r="E8" s="156"/>
      <c r="F8" s="156"/>
      <c r="G8" s="156"/>
      <c r="H8" s="156"/>
      <c r="I8" s="156"/>
    </row>
    <row r="9" spans="1:9" s="157" customFormat="1" ht="10.5" customHeight="1">
      <c r="A9" s="224"/>
      <c r="B9" s="156"/>
      <c r="C9" s="156"/>
      <c r="D9" s="156"/>
      <c r="E9" s="156"/>
      <c r="F9" s="156"/>
      <c r="G9" s="156"/>
      <c r="H9" s="156"/>
      <c r="I9" s="156"/>
    </row>
    <row r="10" spans="1:9" s="159" customFormat="1" ht="17.25" customHeight="1">
      <c r="A10" s="225" t="s">
        <v>118</v>
      </c>
      <c r="B10" s="158"/>
      <c r="C10" s="158"/>
      <c r="D10" s="158"/>
      <c r="E10" s="158"/>
      <c r="F10" s="158"/>
      <c r="G10" s="158"/>
      <c r="H10" s="158"/>
      <c r="I10" s="158"/>
    </row>
    <row r="11" spans="1:9" s="159" customFormat="1" ht="10.5" customHeight="1">
      <c r="A11" s="226"/>
      <c r="B11" s="158"/>
      <c r="C11" s="158"/>
      <c r="D11" s="158"/>
      <c r="E11" s="158"/>
      <c r="F11" s="158"/>
      <c r="G11" s="158"/>
      <c r="H11" s="158"/>
      <c r="I11" s="158"/>
    </row>
    <row r="12" spans="1:9" s="159" customFormat="1" ht="135">
      <c r="A12" s="229" t="s">
        <v>267</v>
      </c>
      <c r="B12" s="158"/>
      <c r="C12" s="158"/>
      <c r="D12" s="158"/>
      <c r="E12" s="158"/>
      <c r="F12" s="158"/>
      <c r="G12" s="158"/>
      <c r="H12" s="158"/>
      <c r="I12" s="158"/>
    </row>
    <row r="13" spans="1:9" s="159" customFormat="1" ht="30">
      <c r="A13" s="227" t="s">
        <v>263</v>
      </c>
      <c r="B13" s="158"/>
      <c r="C13" s="158"/>
      <c r="D13" s="158"/>
      <c r="E13" s="158"/>
      <c r="F13" s="158"/>
      <c r="G13" s="158"/>
      <c r="H13" s="158"/>
      <c r="I13" s="158"/>
    </row>
    <row r="14" spans="1:9" s="159" customFormat="1" ht="45">
      <c r="A14" s="227" t="s">
        <v>216</v>
      </c>
      <c r="B14" s="158"/>
      <c r="C14" s="158"/>
      <c r="D14" s="158"/>
      <c r="E14" s="158"/>
      <c r="F14" s="158"/>
      <c r="G14" s="158"/>
      <c r="H14" s="158"/>
      <c r="I14" s="158"/>
    </row>
    <row r="15" spans="1:9" s="159" customFormat="1" ht="45">
      <c r="A15" s="227" t="s">
        <v>217</v>
      </c>
      <c r="B15" s="158"/>
      <c r="C15" s="158"/>
      <c r="D15" s="158"/>
      <c r="E15" s="158"/>
      <c r="F15" s="158"/>
      <c r="G15" s="158"/>
      <c r="H15" s="158"/>
      <c r="I15" s="158"/>
    </row>
    <row r="16" spans="1:9" s="159" customFormat="1" ht="30">
      <c r="A16" s="227" t="s">
        <v>218</v>
      </c>
      <c r="B16" s="158"/>
      <c r="C16" s="158"/>
      <c r="D16" s="158"/>
      <c r="E16" s="158"/>
      <c r="F16" s="158"/>
      <c r="G16" s="158"/>
      <c r="H16" s="158"/>
      <c r="I16" s="158"/>
    </row>
    <row r="17" spans="1:9" s="159" customFormat="1" ht="45">
      <c r="A17" s="227" t="s">
        <v>262</v>
      </c>
      <c r="B17" s="158"/>
      <c r="C17" s="158"/>
      <c r="D17" s="158"/>
      <c r="E17" s="158"/>
      <c r="F17" s="158"/>
      <c r="G17" s="158"/>
      <c r="H17" s="158"/>
      <c r="I17" s="158"/>
    </row>
    <row r="18" spans="1:9" s="159" customFormat="1" ht="30">
      <c r="A18" s="227" t="s">
        <v>219</v>
      </c>
      <c r="B18" s="158"/>
      <c r="C18" s="158"/>
      <c r="D18" s="158"/>
      <c r="E18" s="158"/>
      <c r="F18" s="158"/>
      <c r="G18" s="158"/>
      <c r="H18" s="158"/>
      <c r="I18" s="158"/>
    </row>
    <row r="19" spans="1:9" s="159" customFormat="1" ht="30">
      <c r="A19" s="229" t="s">
        <v>220</v>
      </c>
      <c r="B19" s="161"/>
      <c r="C19" s="161"/>
      <c r="D19" s="161"/>
      <c r="E19" s="161"/>
      <c r="F19" s="161"/>
      <c r="G19" s="161"/>
      <c r="H19" s="161"/>
      <c r="I19" s="161"/>
    </row>
    <row r="20" spans="1:9" s="159" customFormat="1" ht="35.25" customHeight="1">
      <c r="A20" s="227" t="s">
        <v>264</v>
      </c>
      <c r="B20" s="83"/>
      <c r="C20" s="83"/>
      <c r="D20" s="83"/>
      <c r="E20" s="83"/>
      <c r="F20" s="83"/>
      <c r="G20" s="83"/>
      <c r="H20" s="83"/>
      <c r="I20" s="83"/>
    </row>
    <row r="21" spans="1:9" s="159" customFormat="1" ht="31.5" customHeight="1">
      <c r="A21" s="228" t="s">
        <v>64</v>
      </c>
      <c r="B21" s="163"/>
      <c r="C21" s="163"/>
      <c r="D21" s="163"/>
      <c r="E21" s="163"/>
      <c r="F21" s="163"/>
      <c r="G21" s="163"/>
      <c r="H21" s="163"/>
      <c r="I21" s="163"/>
    </row>
    <row r="22" spans="1:9" s="159" customFormat="1" ht="10.5" customHeight="1">
      <c r="A22" s="160"/>
      <c r="B22" s="164"/>
      <c r="C22" s="164"/>
      <c r="D22" s="164"/>
      <c r="E22" s="164"/>
      <c r="F22" s="164"/>
      <c r="G22" s="164"/>
      <c r="H22" s="164"/>
      <c r="I22" s="164"/>
    </row>
    <row r="23" spans="1:9" s="165" customFormat="1" ht="42" customHeight="1">
      <c r="A23" s="230" t="s">
        <v>268</v>
      </c>
      <c r="B23" s="156"/>
      <c r="C23" s="156"/>
      <c r="D23" s="156"/>
      <c r="E23" s="156"/>
      <c r="F23" s="156"/>
      <c r="G23" s="156"/>
      <c r="H23" s="156"/>
      <c r="I23" s="156"/>
    </row>
    <row r="24" spans="1:9" s="165" customFormat="1" ht="10.5" customHeight="1">
      <c r="A24" s="162"/>
      <c r="B24" s="156"/>
      <c r="C24" s="156"/>
      <c r="D24" s="156"/>
      <c r="E24" s="156"/>
      <c r="F24" s="156"/>
      <c r="G24" s="156"/>
      <c r="H24" s="156"/>
      <c r="I24" s="156"/>
    </row>
    <row r="25" spans="1:9" s="165" customFormat="1" ht="15" customHeight="1">
      <c r="A25" s="229" t="s">
        <v>121</v>
      </c>
      <c r="B25" s="156"/>
      <c r="C25" s="156"/>
      <c r="D25" s="156"/>
      <c r="E25" s="156"/>
      <c r="F25" s="156"/>
      <c r="G25" s="156"/>
      <c r="H25" s="156"/>
      <c r="I25" s="156"/>
    </row>
    <row r="26" spans="1:9" s="159" customFormat="1" ht="23.45" hidden="1" customHeight="1">
      <c r="A26" s="166"/>
      <c r="B26" s="167"/>
      <c r="C26" s="167"/>
      <c r="D26" s="167"/>
      <c r="E26" s="167"/>
      <c r="F26" s="167"/>
      <c r="G26" s="167"/>
      <c r="H26" s="167"/>
      <c r="I26" s="167"/>
    </row>
    <row r="27" spans="1:9" s="159" customFormat="1" ht="23.45" hidden="1" customHeight="1">
      <c r="A27" s="166"/>
      <c r="B27" s="167"/>
      <c r="C27" s="167"/>
      <c r="D27" s="167"/>
      <c r="E27" s="167"/>
      <c r="F27" s="167"/>
      <c r="G27" s="167"/>
      <c r="H27" s="167"/>
      <c r="I27" s="167"/>
    </row>
    <row r="28" spans="1:9" s="159" customFormat="1" ht="10.5" customHeight="1">
      <c r="A28" s="166"/>
      <c r="B28" s="167"/>
      <c r="C28" s="167"/>
      <c r="D28" s="167"/>
      <c r="E28" s="167"/>
      <c r="F28" s="167"/>
      <c r="G28" s="167"/>
      <c r="H28" s="167"/>
      <c r="I28" s="167"/>
    </row>
    <row r="29" spans="1:9" s="159" customFormat="1" ht="21.6" customHeight="1">
      <c r="A29" s="227" t="s">
        <v>269</v>
      </c>
      <c r="B29" s="83"/>
      <c r="C29" s="83"/>
      <c r="D29" s="83"/>
      <c r="E29" s="83"/>
      <c r="F29" s="83"/>
      <c r="G29" s="83"/>
      <c r="H29" s="83"/>
      <c r="I29" s="83"/>
    </row>
    <row r="30" spans="1:9" s="159" customFormat="1" ht="120">
      <c r="A30" s="224" t="s">
        <v>270</v>
      </c>
      <c r="B30" s="161"/>
      <c r="C30" s="161"/>
      <c r="D30" s="161"/>
      <c r="E30" s="161"/>
      <c r="F30" s="161"/>
      <c r="G30" s="161"/>
      <c r="H30" s="161"/>
      <c r="I30" s="161"/>
    </row>
    <row r="31" spans="1:9" s="159" customFormat="1" ht="75">
      <c r="A31" s="224" t="s">
        <v>271</v>
      </c>
      <c r="B31" s="161"/>
      <c r="C31" s="161"/>
      <c r="D31" s="161"/>
      <c r="E31" s="161"/>
      <c r="F31" s="161"/>
      <c r="G31" s="161"/>
      <c r="H31" s="161"/>
      <c r="I31" s="161"/>
    </row>
    <row r="32" spans="1:9" s="159" customFormat="1">
      <c r="A32" s="224" t="s">
        <v>221</v>
      </c>
      <c r="B32" s="161"/>
      <c r="C32" s="161"/>
      <c r="D32" s="161"/>
      <c r="E32" s="161"/>
      <c r="F32" s="161"/>
      <c r="G32" s="161"/>
      <c r="H32" s="161"/>
      <c r="I32" s="161"/>
    </row>
    <row r="33" spans="1:9" s="159" customFormat="1" ht="21" customHeight="1">
      <c r="A33" s="229" t="s">
        <v>222</v>
      </c>
      <c r="B33" s="161"/>
      <c r="C33" s="161"/>
      <c r="D33" s="161"/>
      <c r="E33" s="161"/>
      <c r="F33" s="161"/>
      <c r="G33" s="161"/>
      <c r="H33" s="161"/>
      <c r="I33" s="161"/>
    </row>
    <row r="34" spans="1:9" s="159" customFormat="1" ht="45">
      <c r="A34" s="229" t="s">
        <v>223</v>
      </c>
      <c r="B34" s="161"/>
      <c r="C34" s="161"/>
      <c r="D34" s="161"/>
      <c r="E34" s="161"/>
      <c r="F34" s="161"/>
      <c r="G34" s="161"/>
      <c r="H34" s="161"/>
      <c r="I34" s="161"/>
    </row>
    <row r="35" spans="1:9" s="159" customFormat="1" ht="30">
      <c r="A35" s="230" t="s">
        <v>224</v>
      </c>
      <c r="B35" s="161"/>
      <c r="C35" s="161"/>
      <c r="D35" s="161"/>
      <c r="E35" s="161"/>
      <c r="F35" s="161"/>
      <c r="G35" s="161"/>
      <c r="H35" s="161"/>
      <c r="I35" s="161"/>
    </row>
    <row r="36" spans="1:9" s="159" customFormat="1" ht="33" customHeight="1">
      <c r="A36" s="229" t="s">
        <v>225</v>
      </c>
      <c r="B36" s="161"/>
      <c r="C36" s="161"/>
      <c r="D36" s="161"/>
      <c r="E36" s="161"/>
      <c r="F36" s="161"/>
      <c r="G36" s="161"/>
      <c r="H36" s="161"/>
      <c r="I36" s="161"/>
    </row>
    <row r="37" spans="1:9" s="159" customFormat="1" ht="19.5" customHeight="1">
      <c r="A37" s="229" t="s">
        <v>226</v>
      </c>
      <c r="B37" s="161"/>
      <c r="C37" s="161"/>
      <c r="D37" s="161"/>
      <c r="E37" s="161"/>
      <c r="F37" s="161"/>
      <c r="G37" s="161"/>
      <c r="H37" s="161"/>
      <c r="I37" s="161"/>
    </row>
    <row r="38" spans="1:9" s="159" customFormat="1" ht="19.5" customHeight="1">
      <c r="A38" s="229" t="s">
        <v>230</v>
      </c>
      <c r="B38" s="161"/>
      <c r="C38" s="161"/>
      <c r="D38" s="161"/>
      <c r="E38" s="161"/>
      <c r="F38" s="161"/>
      <c r="G38" s="161"/>
      <c r="H38" s="161"/>
      <c r="I38" s="161"/>
    </row>
    <row r="39" spans="1:9" s="159" customFormat="1" ht="30">
      <c r="A39" s="229" t="s">
        <v>229</v>
      </c>
      <c r="B39" s="161"/>
      <c r="C39" s="161"/>
      <c r="D39" s="161"/>
      <c r="E39" s="161"/>
      <c r="F39" s="161"/>
      <c r="G39" s="161"/>
      <c r="H39" s="161"/>
      <c r="I39" s="161"/>
    </row>
    <row r="40" spans="1:9" s="159" customFormat="1" ht="22.5" customHeight="1">
      <c r="A40" s="229" t="s">
        <v>227</v>
      </c>
      <c r="B40" s="161"/>
      <c r="C40" s="161"/>
      <c r="D40" s="161"/>
      <c r="E40" s="161"/>
      <c r="F40" s="161"/>
      <c r="G40" s="161"/>
      <c r="H40" s="161"/>
      <c r="I40" s="161"/>
    </row>
    <row r="41" spans="1:9" s="159" customFormat="1" ht="20.25" customHeight="1">
      <c r="A41" s="229" t="s">
        <v>228</v>
      </c>
      <c r="B41" s="161"/>
      <c r="C41" s="161"/>
      <c r="D41" s="161"/>
      <c r="E41" s="161"/>
      <c r="F41" s="161"/>
      <c r="G41" s="161"/>
      <c r="H41" s="161"/>
      <c r="I41" s="161"/>
    </row>
    <row r="42" spans="1:9" s="159" customFormat="1" ht="22.5" customHeight="1">
      <c r="A42" s="229" t="s">
        <v>234</v>
      </c>
      <c r="B42" s="161"/>
      <c r="C42" s="161"/>
      <c r="D42" s="161"/>
      <c r="E42" s="161"/>
      <c r="F42" s="161"/>
      <c r="G42" s="161"/>
      <c r="H42" s="161"/>
      <c r="I42" s="161"/>
    </row>
    <row r="43" spans="1:9" s="159" customFormat="1" ht="47.25">
      <c r="A43" s="231" t="s">
        <v>231</v>
      </c>
      <c r="B43" s="156"/>
      <c r="C43" s="156"/>
      <c r="D43" s="156"/>
      <c r="E43" s="156"/>
      <c r="F43" s="156"/>
      <c r="G43" s="156"/>
      <c r="H43" s="156"/>
      <c r="I43" s="156"/>
    </row>
    <row r="44" spans="1:9" s="159" customFormat="1" ht="31.5">
      <c r="A44" s="231" t="s">
        <v>265</v>
      </c>
      <c r="B44" s="156"/>
      <c r="C44" s="156"/>
      <c r="D44" s="156"/>
      <c r="E44" s="156"/>
      <c r="F44" s="156"/>
      <c r="G44" s="156"/>
      <c r="H44" s="156"/>
      <c r="I44" s="156"/>
    </row>
    <row r="45" spans="1:9" s="159" customFormat="1" ht="31.5">
      <c r="A45" s="231" t="s">
        <v>266</v>
      </c>
      <c r="B45" s="156"/>
      <c r="C45" s="156"/>
      <c r="D45" s="156"/>
      <c r="E45" s="156"/>
      <c r="F45" s="156"/>
      <c r="G45" s="156"/>
      <c r="H45" s="156"/>
      <c r="I45" s="156"/>
    </row>
    <row r="46" spans="1:9" s="159" customFormat="1" ht="47.25" customHeight="1">
      <c r="A46" s="231" t="s">
        <v>232</v>
      </c>
      <c r="B46" s="156"/>
      <c r="C46" s="156"/>
      <c r="D46" s="156"/>
      <c r="E46" s="156"/>
      <c r="F46" s="156"/>
      <c r="G46" s="156"/>
      <c r="H46" s="156"/>
      <c r="I46" s="156"/>
    </row>
    <row r="47" spans="1:9" s="159" customFormat="1" ht="46.5" customHeight="1">
      <c r="A47" s="231" t="s">
        <v>233</v>
      </c>
      <c r="B47" s="171"/>
      <c r="C47" s="171"/>
      <c r="D47" s="171"/>
      <c r="E47" s="171"/>
      <c r="F47" s="171"/>
      <c r="G47" s="171"/>
      <c r="H47" s="171"/>
      <c r="I47" s="171"/>
    </row>
    <row r="48" spans="1:9" s="159" customFormat="1" ht="33" customHeight="1">
      <c r="A48" s="172"/>
      <c r="B48" s="171"/>
      <c r="C48" s="171"/>
      <c r="D48" s="171"/>
      <c r="E48" s="171"/>
      <c r="F48" s="171"/>
      <c r="G48" s="171"/>
      <c r="H48" s="171"/>
      <c r="I48" s="171"/>
    </row>
    <row r="49" spans="1:9" s="159" customFormat="1" ht="48" customHeight="1">
      <c r="A49" s="170"/>
      <c r="B49" s="171"/>
      <c r="C49" s="171"/>
      <c r="D49" s="171"/>
      <c r="E49" s="171"/>
      <c r="F49" s="171"/>
      <c r="G49" s="171"/>
      <c r="H49" s="171"/>
      <c r="I49" s="171"/>
    </row>
    <row r="50" spans="1:9" s="159" customFormat="1" ht="57" customHeight="1">
      <c r="A50" s="170"/>
      <c r="B50" s="171"/>
      <c r="C50" s="171"/>
      <c r="D50" s="171"/>
      <c r="E50" s="171"/>
      <c r="F50" s="171"/>
      <c r="G50" s="171"/>
      <c r="H50" s="171"/>
      <c r="I50" s="171"/>
    </row>
    <row r="51" spans="1:9" s="159" customFormat="1" ht="34.5" customHeight="1">
      <c r="A51" s="156"/>
      <c r="B51" s="171"/>
      <c r="C51" s="171"/>
      <c r="D51" s="171"/>
      <c r="E51" s="171"/>
      <c r="F51" s="171"/>
      <c r="G51" s="171"/>
      <c r="H51" s="171"/>
      <c r="I51" s="171"/>
    </row>
    <row r="52" spans="1:9" s="159" customFormat="1" ht="18" customHeight="1">
      <c r="A52" s="156"/>
      <c r="B52" s="171"/>
      <c r="C52" s="171"/>
      <c r="D52" s="171"/>
      <c r="E52" s="171"/>
      <c r="F52" s="171"/>
      <c r="G52" s="171"/>
      <c r="H52" s="171"/>
      <c r="I52" s="171"/>
    </row>
    <row r="53" spans="1:9" s="159" customFormat="1">
      <c r="A53" s="169"/>
      <c r="B53" s="165"/>
      <c r="C53" s="165"/>
      <c r="D53" s="165"/>
      <c r="E53" s="165"/>
      <c r="F53" s="165"/>
      <c r="G53" s="165"/>
      <c r="H53" s="165"/>
      <c r="I53" s="165"/>
    </row>
    <row r="54" spans="1:9" s="159" customFormat="1" ht="97.5" customHeight="1">
      <c r="A54" s="149"/>
      <c r="B54" s="168"/>
      <c r="C54" s="168"/>
      <c r="D54" s="168"/>
      <c r="E54" s="168"/>
      <c r="F54" s="168"/>
      <c r="G54" s="168"/>
      <c r="H54" s="168"/>
      <c r="I54" s="168"/>
    </row>
    <row r="55" spans="1:9" s="159" customFormat="1">
      <c r="A55" s="149"/>
      <c r="B55" s="168"/>
      <c r="C55" s="168"/>
      <c r="D55" s="168"/>
      <c r="E55" s="168"/>
      <c r="F55" s="168"/>
      <c r="G55" s="168"/>
      <c r="H55" s="168"/>
      <c r="I55" s="168"/>
    </row>
    <row r="56" spans="1:9" s="159" customFormat="1">
      <c r="A56" s="149"/>
    </row>
  </sheetData>
  <pageMargins left="0.70866141732283472" right="0.70866141732283472" top="0.74803149606299213" bottom="0.74803149606299213" header="0.31496062992125984" footer="0.31496062992125984"/>
  <pageSetup paperSize="9" scale="95" orientation="portrait" r:id="rId1"/>
  <rowBreaks count="2" manualBreakCount="2">
    <brk id="20" man="1"/>
    <brk id="4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87"/>
  <sheetViews>
    <sheetView topLeftCell="A76" zoomScaleNormal="100" workbookViewId="0">
      <selection activeCell="K80" sqref="K80"/>
    </sheetView>
  </sheetViews>
  <sheetFormatPr defaultColWidth="8.85546875" defaultRowHeight="15"/>
  <cols>
    <col min="1" max="1" width="25" style="149" customWidth="1"/>
    <col min="2" max="2" width="50.85546875" style="149" customWidth="1"/>
    <col min="3" max="3" width="10.5703125" style="149" customWidth="1"/>
    <col min="4" max="7" width="11.42578125" style="149" customWidth="1"/>
    <col min="8" max="16384" width="8.85546875" style="149"/>
  </cols>
  <sheetData>
    <row r="1" spans="1:7" ht="15.75">
      <c r="A1" s="375" t="s">
        <v>116</v>
      </c>
      <c r="B1" s="375"/>
      <c r="C1" s="375"/>
      <c r="D1" s="375"/>
      <c r="E1" s="375"/>
      <c r="F1" s="375"/>
      <c r="G1" s="375"/>
    </row>
    <row r="2" spans="1:7" ht="15.75">
      <c r="A2" s="150"/>
      <c r="B2" s="127"/>
      <c r="C2" s="127"/>
      <c r="D2" s="127"/>
      <c r="E2" s="127"/>
      <c r="F2" s="127"/>
      <c r="G2" s="127"/>
    </row>
    <row r="3" spans="1:7" ht="32.25" customHeight="1">
      <c r="A3" s="376" t="s">
        <v>286</v>
      </c>
      <c r="B3" s="376"/>
      <c r="C3" s="376"/>
      <c r="D3" s="376"/>
      <c r="E3" s="376"/>
      <c r="F3" s="376"/>
      <c r="G3" s="376"/>
    </row>
    <row r="4" spans="1:7" ht="15.75">
      <c r="A4" s="376"/>
      <c r="B4" s="376"/>
      <c r="C4" s="376"/>
      <c r="D4" s="376"/>
      <c r="E4" s="376"/>
      <c r="F4" s="376"/>
      <c r="G4" s="376"/>
    </row>
    <row r="5" spans="1:7" ht="15.75">
      <c r="A5" s="383" t="s">
        <v>66</v>
      </c>
      <c r="B5" s="383"/>
      <c r="C5" s="383"/>
      <c r="D5" s="383"/>
      <c r="E5" s="383"/>
      <c r="F5" s="383"/>
      <c r="G5" s="383"/>
    </row>
    <row r="6" spans="1:7" ht="15.75">
      <c r="A6" s="384" t="s">
        <v>67</v>
      </c>
      <c r="B6" s="385"/>
      <c r="C6" s="385"/>
      <c r="D6" s="385"/>
      <c r="E6" s="385"/>
      <c r="F6" s="385"/>
      <c r="G6" s="386"/>
    </row>
    <row r="7" spans="1:7" ht="15.75">
      <c r="A7" s="387" t="s">
        <v>113</v>
      </c>
      <c r="B7" s="388"/>
      <c r="C7" s="388"/>
      <c r="D7" s="388"/>
      <c r="E7" s="388"/>
      <c r="F7" s="388"/>
      <c r="G7" s="389"/>
    </row>
    <row r="8" spans="1:7" ht="15.75">
      <c r="A8" s="387" t="s">
        <v>122</v>
      </c>
      <c r="B8" s="388"/>
      <c r="C8" s="388"/>
      <c r="D8" s="388"/>
      <c r="E8" s="388"/>
      <c r="F8" s="388"/>
      <c r="G8" s="389"/>
    </row>
    <row r="9" spans="1:7" ht="15.75">
      <c r="A9" s="387" t="s">
        <v>114</v>
      </c>
      <c r="B9" s="388"/>
      <c r="C9" s="388"/>
      <c r="D9" s="388"/>
      <c r="E9" s="388"/>
      <c r="F9" s="388"/>
      <c r="G9" s="389"/>
    </row>
    <row r="10" spans="1:7" ht="15.75">
      <c r="A10" s="380" t="s">
        <v>115</v>
      </c>
      <c r="B10" s="381"/>
      <c r="C10" s="381"/>
      <c r="D10" s="381"/>
      <c r="E10" s="381"/>
      <c r="F10" s="381"/>
      <c r="G10" s="382"/>
    </row>
    <row r="11" spans="1:7" ht="20.25" customHeight="1">
      <c r="A11" s="390" t="s">
        <v>240</v>
      </c>
      <c r="B11" s="391"/>
      <c r="C11" s="391"/>
      <c r="D11" s="391"/>
      <c r="E11" s="391"/>
      <c r="F11" s="391"/>
      <c r="G11" s="392"/>
    </row>
    <row r="12" spans="1:7" ht="15" customHeight="1">
      <c r="A12" s="393" t="s">
        <v>235</v>
      </c>
      <c r="B12" s="394"/>
      <c r="C12" s="394"/>
      <c r="D12" s="394"/>
      <c r="E12" s="394"/>
      <c r="F12" s="394"/>
      <c r="G12" s="395"/>
    </row>
    <row r="13" spans="1:7" ht="15.75">
      <c r="A13" s="377" t="s">
        <v>236</v>
      </c>
      <c r="B13" s="378"/>
      <c r="C13" s="378"/>
      <c r="D13" s="378"/>
      <c r="E13" s="378"/>
      <c r="F13" s="378"/>
      <c r="G13" s="379"/>
    </row>
    <row r="14" spans="1:7" ht="30" customHeight="1">
      <c r="A14" s="398" t="s">
        <v>237</v>
      </c>
      <c r="B14" s="399"/>
      <c r="C14" s="399"/>
      <c r="D14" s="399"/>
      <c r="E14" s="399"/>
      <c r="F14" s="399"/>
      <c r="G14" s="400"/>
    </row>
    <row r="15" spans="1:7" ht="15.75">
      <c r="A15" s="401" t="s">
        <v>68</v>
      </c>
      <c r="B15" s="401"/>
      <c r="C15" s="401"/>
      <c r="D15" s="401"/>
      <c r="E15" s="401"/>
      <c r="F15" s="401"/>
      <c r="G15" s="401"/>
    </row>
    <row r="16" spans="1:7" ht="15.75">
      <c r="A16" s="402" t="s">
        <v>69</v>
      </c>
      <c r="B16" s="402"/>
      <c r="C16" s="402"/>
      <c r="D16" s="402"/>
      <c r="E16" s="403" t="s">
        <v>96</v>
      </c>
      <c r="F16" s="403"/>
      <c r="G16" s="403"/>
    </row>
    <row r="17" spans="1:7" ht="35.25" customHeight="1">
      <c r="A17" s="402"/>
      <c r="B17" s="402"/>
      <c r="C17" s="402"/>
      <c r="D17" s="402"/>
      <c r="E17" s="232" t="s">
        <v>177</v>
      </c>
      <c r="F17" s="232" t="s">
        <v>92</v>
      </c>
      <c r="G17" s="232" t="s">
        <v>173</v>
      </c>
    </row>
    <row r="18" spans="1:7" ht="40.5" customHeight="1">
      <c r="A18" s="410" t="s">
        <v>117</v>
      </c>
      <c r="B18" s="411"/>
      <c r="C18" s="411"/>
      <c r="D18" s="412"/>
      <c r="E18" s="413">
        <v>5897200</v>
      </c>
      <c r="F18" s="396">
        <v>-196838</v>
      </c>
      <c r="G18" s="396">
        <v>5700362</v>
      </c>
    </row>
    <row r="19" spans="1:7" ht="55.5" customHeight="1">
      <c r="A19" s="404" t="s">
        <v>241</v>
      </c>
      <c r="B19" s="405"/>
      <c r="C19" s="405"/>
      <c r="D19" s="406"/>
      <c r="E19" s="414"/>
      <c r="F19" s="397"/>
      <c r="G19" s="397"/>
    </row>
    <row r="20" spans="1:7" ht="67.5" customHeight="1">
      <c r="A20" s="404" t="s">
        <v>239</v>
      </c>
      <c r="B20" s="405"/>
      <c r="C20" s="405"/>
      <c r="D20" s="406"/>
      <c r="E20" s="414"/>
      <c r="F20" s="397"/>
      <c r="G20" s="397"/>
    </row>
    <row r="21" spans="1:7" ht="56.25" customHeight="1">
      <c r="A21" s="404" t="s">
        <v>272</v>
      </c>
      <c r="B21" s="405"/>
      <c r="C21" s="405"/>
      <c r="D21" s="406"/>
      <c r="E21" s="414"/>
      <c r="F21" s="397"/>
      <c r="G21" s="397"/>
    </row>
    <row r="22" spans="1:7" ht="14.25" customHeight="1">
      <c r="A22" s="407" t="s">
        <v>242</v>
      </c>
      <c r="B22" s="408"/>
      <c r="C22" s="408"/>
      <c r="D22" s="409"/>
      <c r="E22" s="414"/>
      <c r="F22" s="397"/>
      <c r="G22" s="397"/>
    </row>
    <row r="23" spans="1:7" ht="34.5" customHeight="1">
      <c r="A23" s="427" t="s">
        <v>243</v>
      </c>
      <c r="B23" s="428"/>
      <c r="C23" s="428"/>
      <c r="D23" s="428"/>
      <c r="E23" s="428"/>
      <c r="F23" s="428"/>
      <c r="G23" s="429"/>
    </row>
    <row r="24" spans="1:7" ht="53.25" customHeight="1">
      <c r="A24" s="436" t="s">
        <v>244</v>
      </c>
      <c r="B24" s="437"/>
      <c r="C24" s="437"/>
      <c r="D24" s="437"/>
      <c r="E24" s="437"/>
      <c r="F24" s="437"/>
      <c r="G24" s="438"/>
    </row>
    <row r="25" spans="1:7" ht="36" customHeight="1">
      <c r="A25" s="436" t="s">
        <v>245</v>
      </c>
      <c r="B25" s="437"/>
      <c r="C25" s="437"/>
      <c r="D25" s="437"/>
      <c r="E25" s="437"/>
      <c r="F25" s="437"/>
      <c r="G25" s="438"/>
    </row>
    <row r="26" spans="1:7" ht="42" customHeight="1">
      <c r="A26" s="436" t="s">
        <v>246</v>
      </c>
      <c r="B26" s="437"/>
      <c r="C26" s="437"/>
      <c r="D26" s="437"/>
      <c r="E26" s="437"/>
      <c r="F26" s="437"/>
      <c r="G26" s="438"/>
    </row>
    <row r="27" spans="1:7" ht="15" customHeight="1">
      <c r="A27" s="433" t="s">
        <v>70</v>
      </c>
      <c r="B27" s="434"/>
      <c r="C27" s="434"/>
      <c r="D27" s="434"/>
      <c r="E27" s="434"/>
      <c r="F27" s="434"/>
      <c r="G27" s="435"/>
    </row>
    <row r="28" spans="1:7" ht="15.75">
      <c r="A28" s="402" t="s">
        <v>69</v>
      </c>
      <c r="B28" s="402"/>
      <c r="C28" s="402"/>
      <c r="D28" s="402"/>
      <c r="E28" s="403" t="s">
        <v>96</v>
      </c>
      <c r="F28" s="403"/>
      <c r="G28" s="403"/>
    </row>
    <row r="29" spans="1:7" ht="31.5">
      <c r="A29" s="402"/>
      <c r="B29" s="402"/>
      <c r="C29" s="402"/>
      <c r="D29" s="402"/>
      <c r="E29" s="232" t="s">
        <v>177</v>
      </c>
      <c r="F29" s="232" t="s">
        <v>92</v>
      </c>
      <c r="G29" s="232" t="s">
        <v>173</v>
      </c>
    </row>
    <row r="30" spans="1:7" ht="89.25" customHeight="1">
      <c r="A30" s="439" t="s">
        <v>247</v>
      </c>
      <c r="B30" s="439"/>
      <c r="C30" s="439"/>
      <c r="D30" s="439"/>
      <c r="E30" s="441">
        <v>21000</v>
      </c>
      <c r="F30" s="441">
        <v>-400</v>
      </c>
      <c r="G30" s="441">
        <v>20600</v>
      </c>
    </row>
    <row r="31" spans="1:7" ht="52.5" customHeight="1">
      <c r="A31" s="415" t="s">
        <v>248</v>
      </c>
      <c r="B31" s="416"/>
      <c r="C31" s="416"/>
      <c r="D31" s="417"/>
      <c r="E31" s="441"/>
      <c r="F31" s="441"/>
      <c r="G31" s="441"/>
    </row>
    <row r="32" spans="1:7" ht="77.25" customHeight="1">
      <c r="A32" s="440" t="s">
        <v>273</v>
      </c>
      <c r="B32" s="440"/>
      <c r="C32" s="440"/>
      <c r="D32" s="440"/>
      <c r="E32" s="441"/>
      <c r="F32" s="441"/>
      <c r="G32" s="441"/>
    </row>
    <row r="33" spans="1:12" ht="15.75">
      <c r="A33" s="401" t="s">
        <v>71</v>
      </c>
      <c r="B33" s="401"/>
      <c r="C33" s="401"/>
      <c r="D33" s="401"/>
      <c r="E33" s="401"/>
      <c r="F33" s="401"/>
      <c r="G33" s="401"/>
    </row>
    <row r="34" spans="1:12" ht="15.75">
      <c r="A34" s="402" t="s">
        <v>69</v>
      </c>
      <c r="B34" s="402"/>
      <c r="C34" s="402"/>
      <c r="D34" s="402"/>
      <c r="E34" s="403" t="s">
        <v>96</v>
      </c>
      <c r="F34" s="403"/>
      <c r="G34" s="403"/>
    </row>
    <row r="35" spans="1:12" ht="31.5">
      <c r="A35" s="402"/>
      <c r="B35" s="402"/>
      <c r="C35" s="402"/>
      <c r="D35" s="402"/>
      <c r="E35" s="232" t="s">
        <v>177</v>
      </c>
      <c r="F35" s="232" t="s">
        <v>92</v>
      </c>
      <c r="G35" s="232" t="s">
        <v>173</v>
      </c>
    </row>
    <row r="36" spans="1:12" ht="64.5" customHeight="1">
      <c r="A36" s="415" t="s">
        <v>250</v>
      </c>
      <c r="B36" s="416"/>
      <c r="C36" s="416"/>
      <c r="D36" s="417"/>
      <c r="E36" s="396">
        <v>7000</v>
      </c>
      <c r="F36" s="396">
        <v>2600</v>
      </c>
      <c r="G36" s="396">
        <v>9600</v>
      </c>
    </row>
    <row r="37" spans="1:12" ht="40.5" customHeight="1">
      <c r="A37" s="415" t="s">
        <v>249</v>
      </c>
      <c r="B37" s="416"/>
      <c r="C37" s="416"/>
      <c r="D37" s="417"/>
      <c r="E37" s="426"/>
      <c r="F37" s="426"/>
      <c r="G37" s="426"/>
    </row>
    <row r="38" spans="1:12" ht="22.5" customHeight="1">
      <c r="A38" s="418" t="s">
        <v>72</v>
      </c>
      <c r="B38" s="418"/>
      <c r="C38" s="418"/>
      <c r="D38" s="418"/>
      <c r="E38" s="418"/>
      <c r="F38" s="418"/>
      <c r="G38" s="418"/>
    </row>
    <row r="39" spans="1:12" ht="15.75">
      <c r="A39" s="402" t="s">
        <v>69</v>
      </c>
      <c r="B39" s="402"/>
      <c r="C39" s="402"/>
      <c r="D39" s="402"/>
      <c r="E39" s="403" t="s">
        <v>96</v>
      </c>
      <c r="F39" s="403"/>
      <c r="G39" s="403"/>
    </row>
    <row r="40" spans="1:12" ht="31.5">
      <c r="A40" s="402"/>
      <c r="B40" s="402"/>
      <c r="C40" s="402"/>
      <c r="D40" s="402"/>
      <c r="E40" s="232" t="s">
        <v>177</v>
      </c>
      <c r="F40" s="232" t="s">
        <v>92</v>
      </c>
      <c r="G40" s="232" t="s">
        <v>173</v>
      </c>
    </row>
    <row r="41" spans="1:12" ht="289.5" customHeight="1">
      <c r="A41" s="440" t="s">
        <v>252</v>
      </c>
      <c r="B41" s="445"/>
      <c r="C41" s="445"/>
      <c r="D41" s="445"/>
      <c r="E41" s="236">
        <v>24600</v>
      </c>
      <c r="F41" s="236">
        <v>0</v>
      </c>
      <c r="G41" s="236">
        <v>24600</v>
      </c>
      <c r="L41" s="149" t="s">
        <v>251</v>
      </c>
    </row>
    <row r="42" spans="1:12" ht="31.15" customHeight="1">
      <c r="A42" s="432" t="s">
        <v>157</v>
      </c>
      <c r="B42" s="432"/>
      <c r="C42" s="432"/>
      <c r="D42" s="432"/>
      <c r="E42" s="432"/>
      <c r="F42" s="432"/>
      <c r="G42" s="432"/>
    </row>
    <row r="43" spans="1:12" ht="21" customHeight="1">
      <c r="A43" s="372" t="s">
        <v>69</v>
      </c>
      <c r="B43" s="372"/>
      <c r="C43" s="372"/>
      <c r="D43" s="372"/>
      <c r="E43" s="373" t="s">
        <v>96</v>
      </c>
      <c r="F43" s="373"/>
      <c r="G43" s="373"/>
    </row>
    <row r="44" spans="1:12" ht="30" customHeight="1">
      <c r="A44" s="372"/>
      <c r="B44" s="372"/>
      <c r="C44" s="372"/>
      <c r="D44" s="372"/>
      <c r="E44" s="237" t="s">
        <v>177</v>
      </c>
      <c r="F44" s="237" t="s">
        <v>92</v>
      </c>
      <c r="G44" s="237" t="s">
        <v>173</v>
      </c>
    </row>
    <row r="45" spans="1:12" ht="128.25" customHeight="1">
      <c r="A45" s="443" t="s">
        <v>254</v>
      </c>
      <c r="B45" s="444"/>
      <c r="C45" s="444"/>
      <c r="D45" s="444"/>
      <c r="E45" s="238">
        <v>6000</v>
      </c>
      <c r="F45" s="238">
        <v>700</v>
      </c>
      <c r="G45" s="239">
        <v>6700</v>
      </c>
    </row>
    <row r="46" spans="1:12" ht="36" customHeight="1">
      <c r="A46" s="432" t="s">
        <v>158</v>
      </c>
      <c r="B46" s="432"/>
      <c r="C46" s="432"/>
      <c r="D46" s="432"/>
      <c r="E46" s="432"/>
      <c r="F46" s="432"/>
      <c r="G46" s="432"/>
    </row>
    <row r="47" spans="1:12" ht="26.45" customHeight="1">
      <c r="A47" s="372" t="s">
        <v>69</v>
      </c>
      <c r="B47" s="372"/>
      <c r="C47" s="372"/>
      <c r="D47" s="372"/>
      <c r="E47" s="373" t="s">
        <v>96</v>
      </c>
      <c r="F47" s="373"/>
      <c r="G47" s="373"/>
    </row>
    <row r="48" spans="1:12" ht="29.45" customHeight="1">
      <c r="A48" s="372"/>
      <c r="B48" s="372"/>
      <c r="C48" s="372"/>
      <c r="D48" s="372"/>
      <c r="E48" s="237" t="s">
        <v>177</v>
      </c>
      <c r="F48" s="237" t="s">
        <v>92</v>
      </c>
      <c r="G48" s="237" t="s">
        <v>173</v>
      </c>
    </row>
    <row r="49" spans="1:7" ht="149.25" customHeight="1">
      <c r="A49" s="430" t="s">
        <v>253</v>
      </c>
      <c r="B49" s="431"/>
      <c r="C49" s="431"/>
      <c r="D49" s="431"/>
      <c r="E49" s="240">
        <v>6000</v>
      </c>
      <c r="F49" s="240">
        <v>1200</v>
      </c>
      <c r="G49" s="240">
        <v>7200</v>
      </c>
    </row>
    <row r="50" spans="1:7" ht="36" customHeight="1">
      <c r="A50" s="432" t="s">
        <v>159</v>
      </c>
      <c r="B50" s="432"/>
      <c r="C50" s="432"/>
      <c r="D50" s="432"/>
      <c r="E50" s="432"/>
      <c r="F50" s="432"/>
      <c r="G50" s="432"/>
    </row>
    <row r="51" spans="1:7" ht="18" customHeight="1">
      <c r="A51" s="372" t="s">
        <v>69</v>
      </c>
      <c r="B51" s="372"/>
      <c r="C51" s="372"/>
      <c r="D51" s="372"/>
      <c r="E51" s="373" t="s">
        <v>96</v>
      </c>
      <c r="F51" s="373"/>
      <c r="G51" s="373"/>
    </row>
    <row r="52" spans="1:7" ht="36" customHeight="1">
      <c r="A52" s="372"/>
      <c r="B52" s="372"/>
      <c r="C52" s="372"/>
      <c r="D52" s="372"/>
      <c r="E52" s="237" t="s">
        <v>177</v>
      </c>
      <c r="F52" s="237" t="s">
        <v>92</v>
      </c>
      <c r="G52" s="237" t="s">
        <v>173</v>
      </c>
    </row>
    <row r="53" spans="1:7" ht="141" customHeight="1">
      <c r="A53" s="442" t="s">
        <v>274</v>
      </c>
      <c r="B53" s="442"/>
      <c r="C53" s="442"/>
      <c r="D53" s="442"/>
      <c r="E53" s="240">
        <v>6000</v>
      </c>
      <c r="F53" s="240">
        <v>-1600</v>
      </c>
      <c r="G53" s="240">
        <v>4400</v>
      </c>
    </row>
    <row r="54" spans="1:7" ht="27" customHeight="1">
      <c r="A54" s="432" t="s">
        <v>160</v>
      </c>
      <c r="B54" s="432"/>
      <c r="C54" s="432"/>
      <c r="D54" s="432"/>
      <c r="E54" s="432"/>
      <c r="F54" s="432"/>
      <c r="G54" s="432"/>
    </row>
    <row r="55" spans="1:7" ht="27" customHeight="1">
      <c r="A55" s="372" t="s">
        <v>69</v>
      </c>
      <c r="B55" s="372"/>
      <c r="C55" s="372"/>
      <c r="D55" s="372"/>
      <c r="E55" s="373" t="s">
        <v>96</v>
      </c>
      <c r="F55" s="373"/>
      <c r="G55" s="373"/>
    </row>
    <row r="56" spans="1:7" ht="34.9" customHeight="1">
      <c r="A56" s="372"/>
      <c r="B56" s="372"/>
      <c r="C56" s="372"/>
      <c r="D56" s="372"/>
      <c r="E56" s="237" t="s">
        <v>177</v>
      </c>
      <c r="F56" s="237" t="s">
        <v>92</v>
      </c>
      <c r="G56" s="237" t="s">
        <v>173</v>
      </c>
    </row>
    <row r="57" spans="1:7" ht="88.5" customHeight="1">
      <c r="A57" s="422" t="s">
        <v>275</v>
      </c>
      <c r="B57" s="423"/>
      <c r="C57" s="423"/>
      <c r="D57" s="424"/>
      <c r="E57" s="240">
        <v>6000</v>
      </c>
      <c r="F57" s="240">
        <v>800</v>
      </c>
      <c r="G57" s="240">
        <v>6800</v>
      </c>
    </row>
    <row r="58" spans="1:7" ht="37.9" customHeight="1">
      <c r="A58" s="432" t="s">
        <v>255</v>
      </c>
      <c r="B58" s="432"/>
      <c r="C58" s="432"/>
      <c r="D58" s="432"/>
      <c r="E58" s="432"/>
      <c r="F58" s="432"/>
      <c r="G58" s="432"/>
    </row>
    <row r="59" spans="1:7" ht="16.899999999999999" customHeight="1">
      <c r="A59" s="372" t="s">
        <v>69</v>
      </c>
      <c r="B59" s="372"/>
      <c r="C59" s="372"/>
      <c r="D59" s="372"/>
      <c r="E59" s="373" t="s">
        <v>96</v>
      </c>
      <c r="F59" s="373"/>
      <c r="G59" s="373"/>
    </row>
    <row r="60" spans="1:7" ht="29.45" customHeight="1">
      <c r="A60" s="372"/>
      <c r="B60" s="372"/>
      <c r="C60" s="372"/>
      <c r="D60" s="372"/>
      <c r="E60" s="237" t="s">
        <v>177</v>
      </c>
      <c r="F60" s="237" t="s">
        <v>92</v>
      </c>
      <c r="G60" s="237" t="s">
        <v>173</v>
      </c>
    </row>
    <row r="61" spans="1:7" ht="98.25" customHeight="1">
      <c r="A61" s="422" t="s">
        <v>276</v>
      </c>
      <c r="B61" s="423"/>
      <c r="C61" s="423"/>
      <c r="D61" s="424"/>
      <c r="E61" s="240">
        <v>6000</v>
      </c>
      <c r="F61" s="240">
        <v>11700</v>
      </c>
      <c r="G61" s="240">
        <v>17700</v>
      </c>
    </row>
    <row r="62" spans="1:7" ht="15.75">
      <c r="A62" s="425" t="s">
        <v>73</v>
      </c>
      <c r="B62" s="425"/>
      <c r="C62" s="425"/>
      <c r="D62" s="425"/>
      <c r="E62" s="425"/>
      <c r="F62" s="425"/>
      <c r="G62" s="425"/>
    </row>
    <row r="63" spans="1:7" ht="15.75">
      <c r="A63" s="372" t="s">
        <v>69</v>
      </c>
      <c r="B63" s="372"/>
      <c r="C63" s="372"/>
      <c r="D63" s="372"/>
      <c r="E63" s="373" t="s">
        <v>96</v>
      </c>
      <c r="F63" s="373"/>
      <c r="G63" s="373"/>
    </row>
    <row r="64" spans="1:7" ht="31.5">
      <c r="A64" s="372"/>
      <c r="B64" s="372"/>
      <c r="C64" s="372"/>
      <c r="D64" s="372"/>
      <c r="E64" s="237" t="s">
        <v>177</v>
      </c>
      <c r="F64" s="237" t="s">
        <v>92</v>
      </c>
      <c r="G64" s="237" t="s">
        <v>173</v>
      </c>
    </row>
    <row r="65" spans="1:8" ht="121.5" customHeight="1">
      <c r="A65" s="422" t="s">
        <v>256</v>
      </c>
      <c r="B65" s="423"/>
      <c r="C65" s="423"/>
      <c r="D65" s="424"/>
      <c r="E65" s="238">
        <v>169500</v>
      </c>
      <c r="F65" s="238">
        <v>0</v>
      </c>
      <c r="G65" s="239">
        <v>169500</v>
      </c>
    </row>
    <row r="66" spans="1:8" ht="15.75">
      <c r="A66" s="419"/>
      <c r="B66" s="419"/>
      <c r="C66" s="419"/>
      <c r="D66" s="419"/>
      <c r="E66" s="419"/>
      <c r="F66" s="419"/>
      <c r="G66" s="419"/>
    </row>
    <row r="67" spans="1:8" ht="15.75">
      <c r="A67" s="420" t="s">
        <v>74</v>
      </c>
      <c r="B67" s="420"/>
      <c r="C67" s="420"/>
      <c r="D67" s="420"/>
      <c r="E67" s="419"/>
      <c r="F67" s="419"/>
      <c r="G67" s="419"/>
    </row>
    <row r="68" spans="1:8" ht="44.25" customHeight="1">
      <c r="A68" s="242"/>
      <c r="B68" s="243" t="s">
        <v>75</v>
      </c>
      <c r="C68" s="244" t="s">
        <v>76</v>
      </c>
      <c r="D68" s="421" t="s">
        <v>258</v>
      </c>
      <c r="E68" s="421"/>
      <c r="F68" s="421" t="s">
        <v>238</v>
      </c>
      <c r="G68" s="421"/>
    </row>
    <row r="69" spans="1:8" ht="63">
      <c r="A69" s="245" t="s">
        <v>77</v>
      </c>
      <c r="B69" s="245" t="s">
        <v>257</v>
      </c>
      <c r="C69" s="237" t="s">
        <v>78</v>
      </c>
      <c r="D69" s="372">
        <v>673</v>
      </c>
      <c r="E69" s="372"/>
      <c r="F69" s="373">
        <v>793</v>
      </c>
      <c r="G69" s="373"/>
    </row>
    <row r="70" spans="1:8" ht="78.75">
      <c r="A70" s="245" t="s">
        <v>79</v>
      </c>
      <c r="B70" s="245" t="s">
        <v>120</v>
      </c>
      <c r="C70" s="237" t="s">
        <v>78</v>
      </c>
      <c r="D70" s="372">
        <v>166</v>
      </c>
      <c r="E70" s="372"/>
      <c r="F70" s="373">
        <v>170</v>
      </c>
      <c r="G70" s="373"/>
    </row>
    <row r="71" spans="1:8" ht="57" customHeight="1">
      <c r="A71" s="245" t="s">
        <v>80</v>
      </c>
      <c r="B71" s="245" t="s">
        <v>81</v>
      </c>
      <c r="C71" s="237" t="s">
        <v>78</v>
      </c>
      <c r="D71" s="372">
        <v>44</v>
      </c>
      <c r="E71" s="372"/>
      <c r="F71" s="373">
        <v>44</v>
      </c>
      <c r="G71" s="373"/>
    </row>
    <row r="72" spans="1:8" ht="69" customHeight="1">
      <c r="A72" s="245" t="s">
        <v>86</v>
      </c>
      <c r="B72" s="245" t="s">
        <v>161</v>
      </c>
      <c r="C72" s="237" t="s">
        <v>78</v>
      </c>
      <c r="D72" s="446">
        <v>45</v>
      </c>
      <c r="E72" s="447"/>
      <c r="F72" s="448">
        <v>55</v>
      </c>
      <c r="G72" s="449"/>
    </row>
    <row r="73" spans="1:8" ht="31.5">
      <c r="A73" s="245" t="s">
        <v>82</v>
      </c>
      <c r="B73" s="245" t="s">
        <v>83</v>
      </c>
      <c r="C73" s="237" t="s">
        <v>78</v>
      </c>
      <c r="D73" s="446">
        <v>15</v>
      </c>
      <c r="E73" s="447"/>
      <c r="F73" s="448">
        <v>12</v>
      </c>
      <c r="G73" s="449"/>
    </row>
    <row r="74" spans="1:8" ht="81" customHeight="1">
      <c r="A74" s="245" t="s">
        <v>84</v>
      </c>
      <c r="B74" s="245" t="s">
        <v>85</v>
      </c>
      <c r="C74" s="237" t="s">
        <v>78</v>
      </c>
      <c r="D74" s="372">
        <v>40</v>
      </c>
      <c r="E74" s="372"/>
      <c r="F74" s="373">
        <v>40</v>
      </c>
      <c r="G74" s="373"/>
    </row>
    <row r="75" spans="1:8" ht="77.25" customHeight="1">
      <c r="A75" s="245" t="s">
        <v>162</v>
      </c>
      <c r="B75" s="245" t="s">
        <v>163</v>
      </c>
      <c r="C75" s="237" t="s">
        <v>78</v>
      </c>
      <c r="D75" s="372">
        <v>20</v>
      </c>
      <c r="E75" s="372"/>
      <c r="F75" s="373">
        <v>20</v>
      </c>
      <c r="G75" s="373"/>
    </row>
    <row r="76" spans="1:8" ht="110.25">
      <c r="A76" s="245" t="s">
        <v>164</v>
      </c>
      <c r="B76" s="245" t="s">
        <v>165</v>
      </c>
      <c r="C76" s="237" t="s">
        <v>78</v>
      </c>
      <c r="D76" s="373">
        <v>20</v>
      </c>
      <c r="E76" s="373"/>
      <c r="F76" s="373">
        <v>20</v>
      </c>
      <c r="G76" s="373"/>
    </row>
    <row r="77" spans="1:8" ht="81.75" customHeight="1">
      <c r="A77" s="241" t="s">
        <v>166</v>
      </c>
      <c r="B77" s="246" t="s">
        <v>169</v>
      </c>
      <c r="C77" s="237" t="s">
        <v>78</v>
      </c>
      <c r="D77" s="373">
        <v>31</v>
      </c>
      <c r="E77" s="373"/>
      <c r="F77" s="373">
        <v>35</v>
      </c>
      <c r="G77" s="373"/>
    </row>
    <row r="78" spans="1:8" ht="110.25">
      <c r="A78" s="245" t="s">
        <v>167</v>
      </c>
      <c r="B78" s="241" t="s">
        <v>170</v>
      </c>
      <c r="C78" s="237" t="s">
        <v>78</v>
      </c>
      <c r="D78" s="373">
        <v>22</v>
      </c>
      <c r="E78" s="373"/>
      <c r="F78" s="373">
        <v>22</v>
      </c>
      <c r="G78" s="373"/>
    </row>
    <row r="79" spans="1:8" ht="115.5" customHeight="1">
      <c r="A79" s="241" t="s">
        <v>168</v>
      </c>
      <c r="B79" s="241" t="s">
        <v>171</v>
      </c>
      <c r="C79" s="237" t="s">
        <v>78</v>
      </c>
      <c r="D79" s="373">
        <v>100</v>
      </c>
      <c r="E79" s="373"/>
      <c r="F79" s="373">
        <v>120</v>
      </c>
      <c r="G79" s="373"/>
    </row>
    <row r="80" spans="1:8" ht="15.75">
      <c r="A80" s="247"/>
      <c r="B80" s="248"/>
      <c r="C80" s="249"/>
      <c r="D80" s="249"/>
      <c r="E80" s="250"/>
      <c r="F80" s="250"/>
      <c r="G80" s="250"/>
      <c r="H80" s="251"/>
    </row>
    <row r="81" spans="1:8" ht="15.6" customHeight="1">
      <c r="A81" s="374"/>
      <c r="B81" s="374"/>
      <c r="C81" s="249"/>
      <c r="D81" s="249"/>
      <c r="E81" s="370"/>
      <c r="F81" s="370"/>
      <c r="G81" s="370"/>
      <c r="H81" s="251"/>
    </row>
    <row r="82" spans="1:8" ht="15.75">
      <c r="A82" s="374"/>
      <c r="B82" s="374"/>
      <c r="C82" s="374"/>
      <c r="D82" s="374"/>
      <c r="E82" s="370"/>
      <c r="F82" s="370"/>
      <c r="G82" s="370"/>
      <c r="H82" s="251"/>
    </row>
    <row r="83" spans="1:8" ht="15.75">
      <c r="A83" s="374"/>
      <c r="B83" s="374"/>
      <c r="C83" s="374"/>
      <c r="D83" s="374"/>
      <c r="E83" s="249"/>
      <c r="F83" s="249"/>
      <c r="G83" s="249"/>
      <c r="H83" s="251"/>
    </row>
    <row r="84" spans="1:8" ht="15.75">
      <c r="A84" s="249"/>
      <c r="B84" s="249"/>
      <c r="C84" s="249"/>
      <c r="D84" s="249"/>
      <c r="E84" s="370"/>
      <c r="F84" s="370"/>
      <c r="G84" s="370"/>
      <c r="H84" s="252"/>
    </row>
    <row r="85" spans="1:8" ht="15.75">
      <c r="A85" s="249"/>
      <c r="B85" s="249"/>
      <c r="C85" s="249"/>
      <c r="D85" s="249"/>
      <c r="E85" s="370"/>
      <c r="F85" s="370"/>
      <c r="G85" s="370"/>
      <c r="H85" s="252"/>
    </row>
    <row r="86" spans="1:8" ht="15.75">
      <c r="A86" s="249"/>
      <c r="B86" s="249"/>
      <c r="C86" s="249"/>
      <c r="D86" s="249"/>
      <c r="E86" s="249"/>
      <c r="F86" s="249"/>
      <c r="G86" s="249"/>
      <c r="H86" s="251"/>
    </row>
    <row r="87" spans="1:8" ht="15.75">
      <c r="A87" s="127"/>
      <c r="B87" s="127"/>
      <c r="C87" s="127"/>
      <c r="D87" s="127"/>
      <c r="E87" s="371"/>
      <c r="F87" s="371"/>
      <c r="G87" s="371"/>
    </row>
  </sheetData>
  <mergeCells count="110">
    <mergeCell ref="D72:E72"/>
    <mergeCell ref="D73:E73"/>
    <mergeCell ref="F72:G72"/>
    <mergeCell ref="F73:G73"/>
    <mergeCell ref="D77:E77"/>
    <mergeCell ref="D78:E78"/>
    <mergeCell ref="F78:G78"/>
    <mergeCell ref="D79:E79"/>
    <mergeCell ref="F79:G79"/>
    <mergeCell ref="A61:D61"/>
    <mergeCell ref="A51:D52"/>
    <mergeCell ref="E51:G51"/>
    <mergeCell ref="A53:D53"/>
    <mergeCell ref="A54:G54"/>
    <mergeCell ref="A55:D56"/>
    <mergeCell ref="E55:G55"/>
    <mergeCell ref="F36:F37"/>
    <mergeCell ref="G36:G37"/>
    <mergeCell ref="A46:G46"/>
    <mergeCell ref="A47:D48"/>
    <mergeCell ref="E47:G47"/>
    <mergeCell ref="A42:G42"/>
    <mergeCell ref="E43:G43"/>
    <mergeCell ref="A43:D44"/>
    <mergeCell ref="A45:D45"/>
    <mergeCell ref="A41:D41"/>
    <mergeCell ref="A23:G23"/>
    <mergeCell ref="A49:D49"/>
    <mergeCell ref="A50:G50"/>
    <mergeCell ref="A57:D57"/>
    <mergeCell ref="A27:G27"/>
    <mergeCell ref="A28:D29"/>
    <mergeCell ref="A58:G58"/>
    <mergeCell ref="A59:D60"/>
    <mergeCell ref="E59:G59"/>
    <mergeCell ref="A26:G26"/>
    <mergeCell ref="A24:G24"/>
    <mergeCell ref="A25:G25"/>
    <mergeCell ref="A33:G33"/>
    <mergeCell ref="E28:G28"/>
    <mergeCell ref="A30:D30"/>
    <mergeCell ref="A32:D32"/>
    <mergeCell ref="E30:E32"/>
    <mergeCell ref="F30:F32"/>
    <mergeCell ref="G30:G32"/>
    <mergeCell ref="A31:D31"/>
    <mergeCell ref="A34:D35"/>
    <mergeCell ref="D70:E70"/>
    <mergeCell ref="F70:G70"/>
    <mergeCell ref="D71:E71"/>
    <mergeCell ref="F71:G71"/>
    <mergeCell ref="E34:G34"/>
    <mergeCell ref="A36:D36"/>
    <mergeCell ref="A38:G38"/>
    <mergeCell ref="A39:D40"/>
    <mergeCell ref="E39:G39"/>
    <mergeCell ref="A66:D66"/>
    <mergeCell ref="G66:G67"/>
    <mergeCell ref="A67:D67"/>
    <mergeCell ref="E66:E67"/>
    <mergeCell ref="F66:F67"/>
    <mergeCell ref="D69:E69"/>
    <mergeCell ref="D68:E68"/>
    <mergeCell ref="F68:G68"/>
    <mergeCell ref="F69:G69"/>
    <mergeCell ref="A65:D65"/>
    <mergeCell ref="A63:D64"/>
    <mergeCell ref="E63:G63"/>
    <mergeCell ref="A62:G62"/>
    <mergeCell ref="A37:D37"/>
    <mergeCell ref="E36:E37"/>
    <mergeCell ref="F18:F22"/>
    <mergeCell ref="A14:G14"/>
    <mergeCell ref="A15:G15"/>
    <mergeCell ref="A16:D17"/>
    <mergeCell ref="E16:G16"/>
    <mergeCell ref="G18:G22"/>
    <mergeCell ref="A21:D21"/>
    <mergeCell ref="A22:D22"/>
    <mergeCell ref="A18:D18"/>
    <mergeCell ref="A19:D19"/>
    <mergeCell ref="A20:D20"/>
    <mergeCell ref="E18:E22"/>
    <mergeCell ref="A1:G1"/>
    <mergeCell ref="A4:G4"/>
    <mergeCell ref="A13:G13"/>
    <mergeCell ref="A10:G10"/>
    <mergeCell ref="A5:G5"/>
    <mergeCell ref="A6:G6"/>
    <mergeCell ref="A7:G7"/>
    <mergeCell ref="A8:G8"/>
    <mergeCell ref="A9:G9"/>
    <mergeCell ref="A3:G3"/>
    <mergeCell ref="A11:G11"/>
    <mergeCell ref="A12:G12"/>
    <mergeCell ref="E84:G84"/>
    <mergeCell ref="E85:G85"/>
    <mergeCell ref="E87:G87"/>
    <mergeCell ref="D74:E74"/>
    <mergeCell ref="F74:G74"/>
    <mergeCell ref="D75:E75"/>
    <mergeCell ref="F75:G75"/>
    <mergeCell ref="A82:D82"/>
    <mergeCell ref="A83:D83"/>
    <mergeCell ref="E82:G82"/>
    <mergeCell ref="E81:G81"/>
    <mergeCell ref="D76:E76"/>
    <mergeCell ref="F76:G76"/>
    <mergeCell ref="F77:G77"/>
    <mergeCell ref="A81:B81"/>
  </mergeCells>
  <pageMargins left="0.70866141732283472" right="0.70866141732283472" top="0.74803149606299213" bottom="0.74803149606299213" header="0.31496062992125984" footer="0.31496062992125984"/>
  <pageSetup paperSize="9" scale="6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4"/>
  <sheetViews>
    <sheetView workbookViewId="0">
      <selection activeCell="L7" sqref="L7"/>
    </sheetView>
  </sheetViews>
  <sheetFormatPr defaultRowHeight="15"/>
  <sheetData>
    <row r="1" spans="1:11" ht="15.75">
      <c r="A1" s="254" t="s">
        <v>287</v>
      </c>
      <c r="B1" s="255"/>
      <c r="C1" s="255"/>
      <c r="D1" s="255"/>
      <c r="E1" s="255"/>
      <c r="F1" s="255"/>
      <c r="G1" s="255"/>
      <c r="H1" s="255"/>
      <c r="I1" s="8"/>
    </row>
    <row r="2" spans="1:11" ht="15.75" customHeight="1"/>
    <row r="3" spans="1:11" ht="15.75">
      <c r="A3" s="450" t="s">
        <v>288</v>
      </c>
      <c r="B3" s="450"/>
      <c r="C3" s="450"/>
      <c r="D3" s="450"/>
      <c r="E3" s="450"/>
      <c r="F3" s="450"/>
      <c r="G3" s="450"/>
      <c r="H3" s="450"/>
      <c r="I3" s="450"/>
    </row>
    <row r="4" spans="1:11" ht="18.75" customHeight="1">
      <c r="A4" s="256"/>
      <c r="B4" s="256"/>
      <c r="C4" s="256"/>
      <c r="D4" s="256"/>
      <c r="E4" s="256"/>
      <c r="F4" s="256"/>
      <c r="G4" s="256"/>
      <c r="H4" s="256"/>
      <c r="I4" s="256"/>
    </row>
    <row r="5" spans="1:11" s="6" customFormat="1" ht="15" customHeight="1">
      <c r="A5" s="454" t="s">
        <v>289</v>
      </c>
      <c r="B5" s="454"/>
      <c r="C5" s="454"/>
      <c r="D5" s="454"/>
      <c r="E5" s="454"/>
      <c r="F5" s="454"/>
      <c r="G5" s="454"/>
      <c r="H5" s="454"/>
      <c r="I5" s="454"/>
    </row>
    <row r="6" spans="1:11" s="6" customFormat="1" ht="16.5" customHeight="1">
      <c r="A6" s="454"/>
      <c r="B6" s="454"/>
      <c r="C6" s="454"/>
      <c r="D6" s="454"/>
      <c r="E6" s="454"/>
      <c r="F6" s="454"/>
      <c r="G6" s="454"/>
      <c r="H6" s="454"/>
      <c r="I6" s="454"/>
    </row>
    <row r="7" spans="1:11" s="6" customFormat="1" ht="16.5" customHeight="1">
      <c r="A7" s="4"/>
      <c r="B7" s="4"/>
      <c r="C7" s="4"/>
      <c r="D7" s="4"/>
      <c r="E7" s="4"/>
      <c r="F7" s="4"/>
      <c r="G7" s="4"/>
      <c r="H7" s="4"/>
      <c r="I7" s="4"/>
    </row>
    <row r="8" spans="1:11" s="6" customFormat="1">
      <c r="A8" s="4"/>
      <c r="B8" s="4"/>
      <c r="C8" s="4"/>
      <c r="D8" s="4"/>
      <c r="E8" s="4"/>
      <c r="F8" s="4"/>
      <c r="G8" s="4"/>
      <c r="H8" s="4"/>
      <c r="I8" s="4"/>
      <c r="J8" s="4"/>
      <c r="K8" s="4"/>
    </row>
    <row r="9" spans="1:11" ht="15.75">
      <c r="A9" s="453" t="s">
        <v>259</v>
      </c>
      <c r="B9" s="453"/>
      <c r="C9" s="453"/>
      <c r="D9" s="453"/>
      <c r="E9" s="3"/>
    </row>
    <row r="10" spans="1:11" ht="15.75">
      <c r="A10" s="453" t="s">
        <v>290</v>
      </c>
      <c r="B10" s="453"/>
      <c r="C10" s="453"/>
      <c r="D10" s="453"/>
      <c r="E10" s="3"/>
    </row>
    <row r="11" spans="1:11">
      <c r="F11" s="452" t="s">
        <v>59</v>
      </c>
      <c r="G11" s="452"/>
      <c r="H11" s="452"/>
      <c r="I11" s="452"/>
    </row>
    <row r="12" spans="1:11" ht="15.75">
      <c r="F12" s="452" t="s">
        <v>277</v>
      </c>
      <c r="G12" s="452"/>
      <c r="H12" s="452"/>
      <c r="I12" s="452"/>
      <c r="J12" s="7"/>
    </row>
    <row r="13" spans="1:11">
      <c r="F13" s="253"/>
      <c r="G13" s="253"/>
      <c r="H13" s="253"/>
      <c r="I13" s="253"/>
    </row>
    <row r="14" spans="1:11">
      <c r="F14" s="451" t="s">
        <v>91</v>
      </c>
      <c r="G14" s="451"/>
      <c r="H14" s="451"/>
      <c r="I14" s="451"/>
    </row>
  </sheetData>
  <mergeCells count="7">
    <mergeCell ref="A3:I3"/>
    <mergeCell ref="F14:I14"/>
    <mergeCell ref="F12:I12"/>
    <mergeCell ref="F11:I11"/>
    <mergeCell ref="A9:D9"/>
    <mergeCell ref="A10:D10"/>
    <mergeCell ref="A5:I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5</vt:i4>
      </vt:variant>
    </vt:vector>
  </HeadingPairs>
  <TitlesOfParts>
    <vt:vector size="14" baseType="lpstr">
      <vt:lpstr>SAŽETAK</vt:lpstr>
      <vt:lpstr> Račun prihoda i rashoda</vt:lpstr>
      <vt:lpstr>Prihodi i rashodi po izvorima</vt:lpstr>
      <vt:lpstr>Rashodi prema funkcijskoj kl</vt:lpstr>
      <vt:lpstr>Račun financiranja</vt:lpstr>
      <vt:lpstr>POSEBNI DIO</vt:lpstr>
      <vt:lpstr>Članak 8.</vt:lpstr>
      <vt:lpstr>Članak 9.</vt:lpstr>
      <vt:lpstr>ZAVRŠNE ODREDBE</vt:lpstr>
      <vt:lpstr>' Račun prihoda i rashoda'!Podrucje_ispisa</vt:lpstr>
      <vt:lpstr>'Članak 8.'!Podrucje_ispisa</vt:lpstr>
      <vt:lpstr>'Članak 9.'!Podrucje_ispisa</vt:lpstr>
      <vt:lpstr>'Račun financiranja'!Podrucje_ispisa</vt:lpstr>
      <vt:lpstr>SAŽETAK!Podrucje_ispisa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Lacković</dc:creator>
  <cp:lastModifiedBy>DV Izvor</cp:lastModifiedBy>
  <cp:lastPrinted>2026-07-23T11:56:19Z</cp:lastPrinted>
  <dcterms:created xsi:type="dcterms:W3CDTF">2022-08-12T12:51:27Z</dcterms:created>
  <dcterms:modified xsi:type="dcterms:W3CDTF">2026-07-23T12:06:27Z</dcterms:modified>
</cp:coreProperties>
</file>